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85" windowWidth="28215" windowHeight="13740" activeTab="1"/>
  </bookViews>
  <sheets>
    <sheet name="CONTINUIDADES" sheetId="2" r:id="rId1"/>
    <sheet name="APERTURAS" sheetId="4" r:id="rId2"/>
    <sheet name="RESUMEN" sheetId="6" state="hidden" r:id="rId3"/>
    <sheet name="VALIDACIÓN" sheetId="7" state="hidden" r:id="rId4"/>
  </sheets>
  <definedNames>
    <definedName name="Z_AE5C3E29_CDC1_4974_B2AD_DADFE58605FD_.wvu.FilterData" localSheetId="3" hidden="1">VALIDACIÓN!$A$1:$N$1000</definedName>
  </definedNames>
  <calcPr calcId="144525"/>
  <customWorkbookViews>
    <customWorkbookView name="Filtro 1" guid="{AE5C3E29-CDC1-4974-B2AD-DADFE58605FD}" maximized="1" windowWidth="0" windowHeight="0" activeSheetId="0"/>
  </customWorkbookViews>
</workbook>
</file>

<file path=xl/calcChain.xml><?xml version="1.0" encoding="utf-8"?>
<calcChain xmlns="http://schemas.openxmlformats.org/spreadsheetml/2006/main">
  <c r="C28" i="6" l="1"/>
  <c r="C27" i="6"/>
  <c r="C26" i="6"/>
  <c r="C25" i="6"/>
  <c r="C24" i="6"/>
  <c r="C22" i="6"/>
  <c r="C21" i="6"/>
  <c r="C20" i="6"/>
  <c r="C19" i="6"/>
  <c r="C18" i="6"/>
  <c r="C17" i="6"/>
  <c r="C16" i="6"/>
  <c r="C15" i="6"/>
  <c r="C14" i="6"/>
  <c r="C13" i="6"/>
  <c r="C12" i="6"/>
  <c r="C11" i="6"/>
  <c r="C10" i="6"/>
  <c r="C8" i="6"/>
  <c r="C7" i="6"/>
  <c r="C6" i="6"/>
  <c r="C5" i="6"/>
  <c r="C4" i="6"/>
  <c r="C3" i="6"/>
  <c r="C2" i="6"/>
  <c r="C1" i="6"/>
  <c r="L1250" i="4"/>
  <c r="C1250" i="4"/>
  <c r="L1245" i="4"/>
  <c r="C1245" i="4"/>
  <c r="L1240" i="4"/>
  <c r="C1240" i="4"/>
  <c r="L1235" i="4"/>
  <c r="C1235" i="4"/>
  <c r="L1230" i="4"/>
  <c r="C1230" i="4"/>
  <c r="L1225" i="4"/>
  <c r="C1225" i="4"/>
  <c r="L1220" i="4"/>
  <c r="C1220" i="4"/>
  <c r="L1215" i="4"/>
  <c r="C1215" i="4"/>
  <c r="L1210" i="4"/>
  <c r="C1210" i="4"/>
  <c r="L1205" i="4"/>
  <c r="C1205" i="4"/>
  <c r="L1200" i="4"/>
  <c r="C1200" i="4"/>
  <c r="L1195" i="4"/>
  <c r="C1195" i="4"/>
  <c r="L1190" i="4"/>
  <c r="C1190" i="4"/>
  <c r="L1185" i="4"/>
  <c r="C1185" i="4"/>
  <c r="L1180" i="4"/>
  <c r="C1180" i="4"/>
  <c r="L1175" i="4"/>
  <c r="C1175" i="4"/>
  <c r="L1170" i="4"/>
  <c r="C1170" i="4"/>
  <c r="L1165" i="4"/>
  <c r="C1165" i="4"/>
  <c r="L1160" i="4"/>
  <c r="C1160" i="4"/>
  <c r="L1155" i="4"/>
  <c r="C1155" i="4"/>
  <c r="L1150" i="4"/>
  <c r="C1150" i="4"/>
  <c r="L1145" i="4"/>
  <c r="C1145" i="4"/>
  <c r="L1140" i="4"/>
  <c r="C1140" i="4"/>
  <c r="L1135" i="4"/>
  <c r="C1135" i="4"/>
  <c r="L1130" i="4"/>
  <c r="C1130" i="4"/>
  <c r="L1125" i="4"/>
  <c r="C1125" i="4"/>
  <c r="L1120" i="4"/>
  <c r="C1120" i="4"/>
  <c r="L1115" i="4"/>
  <c r="C1115" i="4"/>
  <c r="L1110" i="4"/>
  <c r="C1110" i="4"/>
  <c r="L1105" i="4"/>
  <c r="C1105" i="4"/>
  <c r="L1100" i="4"/>
  <c r="C1100" i="4"/>
  <c r="L1095" i="4"/>
  <c r="C1095" i="4"/>
  <c r="L1090" i="4"/>
  <c r="C1090" i="4"/>
  <c r="L1085" i="4"/>
  <c r="C1085" i="4"/>
  <c r="L1080" i="4"/>
  <c r="C1080" i="4"/>
  <c r="L1075" i="4"/>
  <c r="C1075" i="4"/>
  <c r="L1070" i="4"/>
  <c r="C1070" i="4"/>
  <c r="L1065" i="4"/>
  <c r="C1065" i="4"/>
  <c r="L1060" i="4"/>
  <c r="C1060" i="4"/>
  <c r="L1055" i="4"/>
  <c r="C1055" i="4"/>
  <c r="L1050" i="4"/>
  <c r="C1050" i="4"/>
  <c r="L1045" i="4"/>
  <c r="C1045" i="4"/>
  <c r="L1040" i="4"/>
  <c r="C1040" i="4"/>
  <c r="L1035" i="4"/>
  <c r="C1035" i="4"/>
  <c r="L1030" i="4"/>
  <c r="C1030" i="4"/>
  <c r="L1025" i="4"/>
  <c r="C1025" i="4"/>
  <c r="L1020" i="4"/>
  <c r="C1020" i="4"/>
  <c r="L1015" i="4"/>
  <c r="C1015" i="4"/>
  <c r="L1010" i="4"/>
  <c r="C1010" i="4"/>
  <c r="L1005" i="4"/>
  <c r="C1005" i="4"/>
  <c r="L1000" i="4"/>
  <c r="C1000" i="4"/>
  <c r="L995" i="4"/>
  <c r="C995" i="4"/>
  <c r="L990" i="4"/>
  <c r="C990" i="4"/>
  <c r="L985" i="4"/>
  <c r="C985" i="4"/>
  <c r="L980" i="4"/>
  <c r="C980" i="4"/>
  <c r="L975" i="4"/>
  <c r="C975" i="4"/>
  <c r="L970" i="4"/>
  <c r="C970" i="4"/>
  <c r="L965" i="4"/>
  <c r="C965" i="4"/>
  <c r="L960" i="4"/>
  <c r="C960" i="4"/>
  <c r="L955" i="4"/>
  <c r="C955" i="4"/>
  <c r="L950" i="4"/>
  <c r="C950" i="4"/>
  <c r="L945" i="4"/>
  <c r="C945" i="4"/>
  <c r="L940" i="4"/>
  <c r="C940" i="4"/>
  <c r="L935" i="4"/>
  <c r="C935" i="4"/>
  <c r="L930" i="4"/>
  <c r="C930" i="4"/>
  <c r="L925" i="4"/>
  <c r="C925" i="4"/>
  <c r="L920" i="4"/>
  <c r="C920" i="4"/>
  <c r="L915" i="4"/>
  <c r="C915" i="4"/>
  <c r="L910" i="4"/>
  <c r="C910" i="4"/>
  <c r="L905" i="4"/>
  <c r="C905" i="4"/>
  <c r="L900" i="4"/>
  <c r="C900" i="4"/>
  <c r="L895" i="4"/>
  <c r="C895" i="4"/>
  <c r="L890" i="4"/>
  <c r="C890" i="4"/>
  <c r="L885" i="4"/>
  <c r="C885" i="4"/>
  <c r="L880" i="4"/>
  <c r="C880" i="4"/>
  <c r="L875" i="4"/>
  <c r="C875" i="4"/>
  <c r="L870" i="4"/>
  <c r="C870" i="4"/>
  <c r="L865" i="4"/>
  <c r="C865" i="4"/>
  <c r="L860" i="4"/>
  <c r="C860" i="4"/>
  <c r="L855" i="4"/>
  <c r="C855" i="4"/>
  <c r="L850" i="4"/>
  <c r="C850" i="4"/>
  <c r="L845" i="4"/>
  <c r="C845" i="4"/>
  <c r="L840" i="4"/>
  <c r="C840" i="4"/>
  <c r="L835" i="4"/>
  <c r="C835" i="4"/>
  <c r="L830" i="4"/>
  <c r="C830" i="4"/>
  <c r="L825" i="4"/>
  <c r="C825" i="4"/>
  <c r="L820" i="4"/>
  <c r="C820" i="4"/>
  <c r="L815" i="4"/>
  <c r="C815" i="4"/>
  <c r="L810" i="4"/>
  <c r="C810" i="4"/>
  <c r="L805" i="4"/>
  <c r="C805" i="4"/>
  <c r="L800" i="4"/>
  <c r="C800" i="4"/>
  <c r="L795" i="4"/>
  <c r="C795" i="4"/>
  <c r="L790" i="4"/>
  <c r="C790" i="4"/>
  <c r="L785" i="4"/>
  <c r="C785" i="4"/>
  <c r="L780" i="4"/>
  <c r="C780" i="4"/>
  <c r="L775" i="4"/>
  <c r="C775" i="4"/>
  <c r="L770" i="4"/>
  <c r="C770" i="4"/>
  <c r="L765" i="4"/>
  <c r="C765" i="4"/>
  <c r="L760" i="4"/>
  <c r="C760" i="4"/>
  <c r="L755" i="4"/>
  <c r="C755" i="4"/>
  <c r="L750" i="4"/>
  <c r="C750" i="4"/>
  <c r="L745" i="4"/>
  <c r="C745" i="4"/>
  <c r="L740" i="4"/>
  <c r="C740" i="4"/>
  <c r="L735" i="4"/>
  <c r="C735" i="4"/>
  <c r="L730" i="4"/>
  <c r="C730" i="4"/>
  <c r="L725" i="4"/>
  <c r="C725" i="4"/>
  <c r="L720" i="4"/>
  <c r="C720" i="4"/>
  <c r="L715" i="4"/>
  <c r="C715" i="4"/>
  <c r="L710" i="4"/>
  <c r="C710" i="4"/>
  <c r="L705" i="4"/>
  <c r="C705" i="4"/>
  <c r="L700" i="4"/>
  <c r="C700" i="4"/>
  <c r="L695" i="4"/>
  <c r="C695" i="4"/>
  <c r="L690" i="4"/>
  <c r="C690" i="4"/>
  <c r="L685" i="4"/>
  <c r="C685" i="4"/>
  <c r="L680" i="4"/>
  <c r="C680" i="4"/>
  <c r="L675" i="4"/>
  <c r="C675" i="4"/>
  <c r="L670" i="4"/>
  <c r="C670" i="4"/>
  <c r="L665" i="4"/>
  <c r="C665" i="4"/>
  <c r="L660" i="4"/>
  <c r="C660" i="4"/>
  <c r="L655" i="4"/>
  <c r="C655" i="4"/>
  <c r="L650" i="4"/>
  <c r="C650" i="4"/>
  <c r="L645" i="4"/>
  <c r="C645" i="4"/>
  <c r="L640" i="4"/>
  <c r="C640" i="4"/>
  <c r="L635" i="4"/>
  <c r="C635" i="4"/>
  <c r="L630" i="4"/>
  <c r="C630" i="4"/>
  <c r="L625" i="4"/>
  <c r="C625" i="4"/>
  <c r="L620" i="4"/>
  <c r="C620" i="4"/>
  <c r="L615" i="4"/>
  <c r="C615" i="4"/>
  <c r="L610" i="4"/>
  <c r="C610" i="4"/>
  <c r="L605" i="4"/>
  <c r="C605" i="4"/>
  <c r="L600" i="4"/>
  <c r="C600" i="4"/>
  <c r="L595" i="4"/>
  <c r="C595" i="4"/>
  <c r="L590" i="4"/>
  <c r="C590" i="4"/>
  <c r="L585" i="4"/>
  <c r="C585" i="4"/>
  <c r="L580" i="4"/>
  <c r="C580" i="4"/>
  <c r="L575" i="4"/>
  <c r="C575" i="4"/>
  <c r="L570" i="4"/>
  <c r="C570" i="4"/>
  <c r="L565" i="4"/>
  <c r="C565" i="4"/>
  <c r="L560" i="4"/>
  <c r="C560" i="4"/>
  <c r="L555" i="4"/>
  <c r="C555" i="4"/>
  <c r="L550" i="4"/>
  <c r="C550" i="4"/>
  <c r="L545" i="4"/>
  <c r="C545" i="4"/>
  <c r="L540" i="4"/>
  <c r="C540" i="4"/>
  <c r="L535" i="4"/>
  <c r="C535" i="4"/>
  <c r="L530" i="4"/>
  <c r="C530" i="4"/>
  <c r="L525" i="4"/>
  <c r="C525" i="4"/>
  <c r="L520" i="4"/>
  <c r="C520" i="4"/>
  <c r="L515" i="4"/>
  <c r="C515" i="4"/>
  <c r="L510" i="4"/>
  <c r="C510" i="4"/>
  <c r="L505" i="4"/>
  <c r="C505" i="4"/>
  <c r="L500" i="4"/>
  <c r="C500" i="4"/>
  <c r="L495" i="4"/>
  <c r="C495" i="4"/>
  <c r="L490" i="4"/>
  <c r="C490" i="4"/>
  <c r="L485" i="4"/>
  <c r="C485" i="4"/>
  <c r="L480" i="4"/>
  <c r="C480" i="4"/>
  <c r="L475" i="4"/>
  <c r="C475" i="4"/>
  <c r="L470" i="4"/>
  <c r="C470" i="4"/>
  <c r="L465" i="4"/>
  <c r="C465" i="4"/>
  <c r="L460" i="4"/>
  <c r="C460" i="4"/>
  <c r="L455" i="4"/>
  <c r="C455" i="4"/>
  <c r="L450" i="4"/>
  <c r="C450" i="4"/>
  <c r="L445" i="4"/>
  <c r="C445" i="4"/>
  <c r="L440" i="4"/>
  <c r="C440" i="4"/>
  <c r="L435" i="4"/>
  <c r="C435" i="4"/>
  <c r="L430" i="4"/>
  <c r="C430" i="4"/>
  <c r="L425" i="4"/>
  <c r="C425" i="4"/>
  <c r="L420" i="4"/>
  <c r="C420" i="4"/>
  <c r="L415" i="4"/>
  <c r="C415" i="4"/>
  <c r="L410" i="4"/>
  <c r="C410" i="4"/>
  <c r="L405" i="4"/>
  <c r="C405" i="4"/>
  <c r="L400" i="4"/>
  <c r="C400" i="4"/>
  <c r="L395" i="4"/>
  <c r="C395" i="4"/>
  <c r="L390" i="4"/>
  <c r="C390" i="4"/>
  <c r="L385" i="4"/>
  <c r="C385" i="4"/>
  <c r="L380" i="4"/>
  <c r="C380" i="4"/>
  <c r="L375" i="4"/>
  <c r="C375" i="4"/>
  <c r="L370" i="4"/>
  <c r="C370" i="4"/>
  <c r="L365" i="4"/>
  <c r="C365" i="4"/>
  <c r="L360" i="4"/>
  <c r="C360" i="4"/>
  <c r="L355" i="4"/>
  <c r="C355" i="4"/>
  <c r="L350" i="4"/>
  <c r="C350" i="4"/>
  <c r="L345" i="4"/>
  <c r="C345" i="4"/>
  <c r="L340" i="4"/>
  <c r="C340" i="4"/>
  <c r="L335" i="4"/>
  <c r="C335" i="4"/>
  <c r="L330" i="4"/>
  <c r="C330" i="4"/>
  <c r="L325" i="4"/>
  <c r="C325" i="4"/>
  <c r="L320" i="4"/>
  <c r="C320" i="4"/>
  <c r="L315" i="4"/>
  <c r="C315" i="4"/>
  <c r="L310" i="4"/>
  <c r="C310" i="4"/>
  <c r="L305" i="4"/>
  <c r="C305" i="4"/>
  <c r="L300" i="4"/>
  <c r="C300" i="4"/>
  <c r="L295" i="4"/>
  <c r="C295" i="4"/>
  <c r="L290" i="4"/>
  <c r="C290" i="4"/>
  <c r="L285" i="4"/>
  <c r="C285" i="4"/>
  <c r="L280" i="4"/>
  <c r="C280" i="4"/>
  <c r="L275" i="4"/>
  <c r="C275" i="4"/>
  <c r="L270" i="4"/>
  <c r="C270" i="4"/>
  <c r="L265" i="4"/>
  <c r="C265" i="4"/>
  <c r="L260" i="4"/>
  <c r="C260" i="4"/>
  <c r="L255" i="4"/>
  <c r="C255" i="4"/>
  <c r="L250" i="4"/>
  <c r="C250" i="4"/>
  <c r="L245" i="4"/>
  <c r="C245" i="4"/>
  <c r="L240" i="4"/>
  <c r="C240" i="4"/>
  <c r="L235" i="4"/>
  <c r="C235" i="4"/>
  <c r="L230" i="4"/>
  <c r="C230" i="4"/>
  <c r="L225" i="4"/>
  <c r="C225" i="4"/>
  <c r="L220" i="4"/>
  <c r="C220" i="4"/>
  <c r="L215" i="4"/>
  <c r="C215" i="4"/>
  <c r="L210" i="4"/>
  <c r="C210" i="4"/>
  <c r="L205" i="4"/>
  <c r="C205" i="4"/>
  <c r="L200" i="4"/>
  <c r="C200" i="4"/>
  <c r="L195" i="4"/>
  <c r="C195" i="4"/>
  <c r="L190" i="4"/>
  <c r="C190" i="4"/>
  <c r="L185" i="4"/>
  <c r="C185" i="4"/>
  <c r="L180" i="4"/>
  <c r="C180" i="4"/>
  <c r="L175" i="4"/>
  <c r="C175" i="4"/>
  <c r="L170" i="4"/>
  <c r="C170" i="4"/>
  <c r="L165" i="4"/>
  <c r="C165" i="4"/>
  <c r="L160" i="4"/>
  <c r="C160" i="4"/>
  <c r="L155" i="4"/>
  <c r="C155" i="4"/>
  <c r="L150" i="4"/>
  <c r="C150" i="4"/>
  <c r="L145" i="4"/>
  <c r="C145" i="4"/>
  <c r="L140" i="4"/>
  <c r="C140" i="4"/>
  <c r="L135" i="4"/>
  <c r="C135" i="4"/>
  <c r="L130" i="4"/>
  <c r="C130" i="4"/>
  <c r="L125" i="4"/>
  <c r="C125" i="4"/>
  <c r="L120" i="4"/>
  <c r="C120" i="4"/>
  <c r="L115" i="4"/>
  <c r="C115" i="4"/>
  <c r="L110" i="4"/>
  <c r="C110" i="4"/>
  <c r="L105" i="4"/>
  <c r="C105" i="4"/>
  <c r="L100" i="4"/>
  <c r="C100" i="4"/>
  <c r="L95" i="4"/>
  <c r="C95" i="4"/>
  <c r="L90" i="4"/>
  <c r="C90" i="4"/>
  <c r="L85" i="4"/>
  <c r="C85" i="4"/>
  <c r="L80" i="4"/>
  <c r="C80" i="4"/>
  <c r="L75" i="4"/>
  <c r="C75" i="4"/>
  <c r="L70" i="4"/>
  <c r="C70" i="4"/>
  <c r="L65" i="4"/>
  <c r="C65" i="4"/>
  <c r="L60" i="4"/>
  <c r="C60" i="4"/>
  <c r="L55" i="4"/>
  <c r="C55" i="4"/>
  <c r="L50" i="4"/>
  <c r="C50" i="4"/>
  <c r="L45" i="4"/>
  <c r="C45" i="4"/>
  <c r="L40" i="4"/>
  <c r="C40" i="4"/>
  <c r="L35" i="4"/>
  <c r="C35" i="4"/>
  <c r="L30" i="4"/>
  <c r="C30" i="4"/>
  <c r="L25" i="4"/>
  <c r="C25" i="4"/>
  <c r="L20" i="4"/>
  <c r="C20" i="4"/>
  <c r="L15" i="4"/>
  <c r="C15" i="4"/>
  <c r="L10" i="4"/>
  <c r="C10" i="4"/>
  <c r="L5" i="4"/>
  <c r="C5" i="4"/>
  <c r="L1245" i="2"/>
  <c r="C1245" i="2"/>
  <c r="L1240" i="2"/>
  <c r="C1240" i="2"/>
  <c r="L1235" i="2"/>
  <c r="C1235" i="2"/>
  <c r="L1230" i="2"/>
  <c r="C1230" i="2"/>
  <c r="L1225" i="2"/>
  <c r="C1225" i="2"/>
  <c r="L1220" i="2"/>
  <c r="C1220" i="2"/>
  <c r="L1215" i="2"/>
  <c r="C1215" i="2"/>
  <c r="L1210" i="2"/>
  <c r="C1210" i="2"/>
  <c r="L1205" i="2"/>
  <c r="C1205" i="2"/>
  <c r="L1200" i="2"/>
  <c r="C1200" i="2"/>
  <c r="L1195" i="2"/>
  <c r="C1195" i="2"/>
  <c r="L1190" i="2"/>
  <c r="C1190" i="2"/>
  <c r="L1185" i="2"/>
  <c r="C1185" i="2"/>
  <c r="L1180" i="2"/>
  <c r="C1180" i="2"/>
  <c r="L1175" i="2"/>
  <c r="C1175" i="2"/>
  <c r="L1170" i="2"/>
  <c r="C1170" i="2"/>
  <c r="L1165" i="2"/>
  <c r="C1165" i="2"/>
  <c r="L1160" i="2"/>
  <c r="C1160" i="2"/>
  <c r="L1155" i="2"/>
  <c r="C1155" i="2"/>
  <c r="L1150" i="2"/>
  <c r="C1150" i="2"/>
  <c r="L1145" i="2"/>
  <c r="C1145" i="2"/>
  <c r="L1140" i="2"/>
  <c r="C1140" i="2"/>
  <c r="L1135" i="2"/>
  <c r="C1135" i="2"/>
  <c r="L1130" i="2"/>
  <c r="C1130" i="2"/>
  <c r="L1125" i="2"/>
  <c r="C1125" i="2"/>
  <c r="L1120" i="2"/>
  <c r="C1120" i="2"/>
  <c r="L1115" i="2"/>
  <c r="C1115" i="2"/>
  <c r="L1110" i="2"/>
  <c r="C1110" i="2"/>
  <c r="L1105" i="2"/>
  <c r="C1105" i="2"/>
  <c r="L1100" i="2"/>
  <c r="C1100" i="2"/>
  <c r="L1095" i="2"/>
  <c r="C1095" i="2"/>
  <c r="L1090" i="2"/>
  <c r="C1090" i="2"/>
  <c r="L1085" i="2"/>
  <c r="C1085" i="2"/>
  <c r="L1080" i="2"/>
  <c r="C1080" i="2"/>
  <c r="L1075" i="2"/>
  <c r="C1075" i="2"/>
  <c r="L1070" i="2"/>
  <c r="C1070" i="2"/>
  <c r="L1065" i="2"/>
  <c r="C1065" i="2"/>
  <c r="L1060" i="2"/>
  <c r="C1060" i="2"/>
  <c r="L1055" i="2"/>
  <c r="C1055" i="2"/>
  <c r="L1050" i="2"/>
  <c r="C1050" i="2"/>
  <c r="L1045" i="2"/>
  <c r="C1045" i="2"/>
  <c r="L1040" i="2"/>
  <c r="C1040" i="2"/>
  <c r="L1035" i="2"/>
  <c r="C1035" i="2"/>
  <c r="L1030" i="2"/>
  <c r="C1030" i="2"/>
  <c r="L1025" i="2"/>
  <c r="C1025" i="2"/>
  <c r="L1020" i="2"/>
  <c r="C1020" i="2"/>
  <c r="L1015" i="2"/>
  <c r="C1015" i="2"/>
  <c r="L1010" i="2"/>
  <c r="C1010" i="2"/>
  <c r="L1005" i="2"/>
  <c r="C1005" i="2"/>
  <c r="L1000" i="2"/>
  <c r="C1000" i="2"/>
  <c r="L995" i="2"/>
  <c r="C995" i="2"/>
  <c r="L990" i="2"/>
  <c r="C990" i="2"/>
  <c r="L985" i="2"/>
  <c r="C985" i="2"/>
  <c r="L980" i="2"/>
  <c r="C980" i="2"/>
  <c r="L975" i="2"/>
  <c r="C975" i="2"/>
  <c r="L970" i="2"/>
  <c r="C970" i="2"/>
  <c r="L965" i="2"/>
  <c r="C965" i="2"/>
  <c r="L960" i="2"/>
  <c r="C960" i="2"/>
  <c r="L955" i="2"/>
  <c r="C955" i="2"/>
  <c r="L950" i="2"/>
  <c r="C950" i="2"/>
  <c r="L945" i="2"/>
  <c r="C945" i="2"/>
  <c r="L940" i="2"/>
  <c r="C940" i="2"/>
  <c r="L935" i="2"/>
  <c r="C935" i="2"/>
  <c r="L930" i="2"/>
  <c r="C930" i="2"/>
  <c r="L925" i="2"/>
  <c r="C925" i="2"/>
  <c r="L920" i="2"/>
  <c r="C920" i="2"/>
  <c r="L915" i="2"/>
  <c r="C915" i="2"/>
  <c r="L910" i="2"/>
  <c r="C910" i="2"/>
  <c r="L905" i="2"/>
  <c r="C905" i="2"/>
  <c r="L900" i="2"/>
  <c r="C900" i="2"/>
  <c r="L895" i="2"/>
  <c r="C895" i="2"/>
  <c r="L890" i="2"/>
  <c r="C890" i="2"/>
  <c r="L885" i="2"/>
  <c r="C885" i="2"/>
  <c r="L880" i="2"/>
  <c r="C880" i="2"/>
  <c r="L875" i="2"/>
  <c r="C875" i="2"/>
  <c r="L870" i="2"/>
  <c r="C870" i="2"/>
  <c r="L865" i="2"/>
  <c r="C865" i="2"/>
  <c r="L860" i="2"/>
  <c r="C860" i="2"/>
  <c r="L855" i="2"/>
  <c r="C855" i="2"/>
  <c r="L850" i="2"/>
  <c r="C850" i="2"/>
  <c r="L845" i="2"/>
  <c r="C845" i="2"/>
  <c r="L840" i="2"/>
  <c r="C840" i="2"/>
  <c r="L835" i="2"/>
  <c r="C835" i="2"/>
  <c r="L830" i="2"/>
  <c r="C830" i="2"/>
  <c r="L825" i="2"/>
  <c r="C825" i="2"/>
  <c r="L820" i="2"/>
  <c r="C820" i="2"/>
  <c r="L815" i="2"/>
  <c r="C815" i="2"/>
  <c r="L810" i="2"/>
  <c r="C810" i="2"/>
  <c r="L805" i="2"/>
  <c r="C805" i="2"/>
  <c r="L800" i="2"/>
  <c r="C800" i="2"/>
  <c r="L795" i="2"/>
  <c r="C795" i="2"/>
  <c r="L790" i="2"/>
  <c r="C790" i="2"/>
  <c r="L785" i="2"/>
  <c r="C785" i="2"/>
  <c r="L780" i="2"/>
  <c r="C780" i="2"/>
  <c r="L775" i="2"/>
  <c r="C775" i="2"/>
  <c r="L770" i="2"/>
  <c r="C770" i="2"/>
  <c r="L765" i="2"/>
  <c r="C765" i="2"/>
  <c r="L760" i="2"/>
  <c r="C760" i="2"/>
  <c r="L755" i="2"/>
  <c r="C755" i="2"/>
  <c r="L750" i="2"/>
  <c r="C750" i="2"/>
  <c r="L745" i="2"/>
  <c r="C745" i="2"/>
  <c r="L740" i="2"/>
  <c r="C740" i="2"/>
  <c r="L735" i="2"/>
  <c r="C735" i="2"/>
  <c r="L730" i="2"/>
  <c r="C730" i="2"/>
  <c r="L725" i="2"/>
  <c r="C725" i="2"/>
  <c r="L720" i="2"/>
  <c r="C720" i="2"/>
  <c r="L715" i="2"/>
  <c r="C715" i="2"/>
  <c r="L710" i="2"/>
  <c r="C710" i="2"/>
  <c r="L705" i="2"/>
  <c r="C705" i="2"/>
  <c r="L700" i="2"/>
  <c r="C700" i="2"/>
  <c r="L695" i="2"/>
  <c r="C695" i="2"/>
  <c r="L690" i="2"/>
  <c r="C690" i="2"/>
  <c r="L685" i="2"/>
  <c r="C685" i="2"/>
  <c r="L680" i="2"/>
  <c r="C680" i="2"/>
  <c r="L675" i="2"/>
  <c r="C675" i="2"/>
  <c r="L670" i="2"/>
  <c r="C670" i="2"/>
  <c r="L665" i="2"/>
  <c r="C665" i="2"/>
  <c r="L660" i="2"/>
  <c r="C660" i="2"/>
  <c r="L655" i="2"/>
  <c r="C655" i="2"/>
  <c r="L650" i="2"/>
  <c r="C650" i="2"/>
  <c r="L645" i="2"/>
  <c r="C645" i="2"/>
  <c r="L640" i="2"/>
  <c r="C640" i="2"/>
  <c r="L635" i="2"/>
  <c r="C635" i="2"/>
  <c r="L630" i="2"/>
  <c r="C630" i="2"/>
  <c r="L625" i="2"/>
  <c r="C625" i="2"/>
  <c r="L620" i="2"/>
  <c r="C620" i="2"/>
  <c r="L615" i="2"/>
  <c r="C615" i="2"/>
  <c r="L610" i="2"/>
  <c r="C610" i="2"/>
  <c r="L605" i="2"/>
  <c r="C605" i="2"/>
  <c r="L600" i="2"/>
  <c r="C600" i="2"/>
  <c r="L595" i="2"/>
  <c r="C595" i="2"/>
  <c r="L590" i="2"/>
  <c r="C590" i="2"/>
  <c r="L585" i="2"/>
  <c r="C585" i="2"/>
  <c r="L580" i="2"/>
  <c r="C580" i="2"/>
  <c r="L575" i="2"/>
  <c r="C575" i="2"/>
  <c r="L570" i="2"/>
  <c r="C570" i="2"/>
  <c r="L565" i="2"/>
  <c r="C565" i="2"/>
  <c r="L560" i="2"/>
  <c r="C560" i="2"/>
  <c r="L555" i="2"/>
  <c r="C555" i="2"/>
  <c r="L550" i="2"/>
  <c r="C550" i="2"/>
  <c r="L545" i="2"/>
  <c r="C545" i="2"/>
  <c r="L540" i="2"/>
  <c r="C540" i="2"/>
  <c r="L535" i="2"/>
  <c r="C535" i="2"/>
  <c r="L530" i="2"/>
  <c r="C530" i="2"/>
  <c r="L525" i="2"/>
  <c r="C525" i="2"/>
  <c r="L520" i="2"/>
  <c r="C520" i="2"/>
  <c r="L515" i="2"/>
  <c r="C515" i="2"/>
  <c r="L510" i="2"/>
  <c r="C510" i="2"/>
  <c r="L505" i="2"/>
  <c r="C505" i="2"/>
  <c r="L500" i="2"/>
  <c r="C500" i="2"/>
  <c r="L495" i="2"/>
  <c r="C495" i="2"/>
  <c r="L490" i="2"/>
  <c r="C490" i="2"/>
  <c r="L485" i="2"/>
  <c r="C485" i="2"/>
  <c r="L480" i="2"/>
  <c r="C480" i="2"/>
  <c r="L475" i="2"/>
  <c r="C475" i="2"/>
  <c r="L470" i="2"/>
  <c r="C470" i="2"/>
  <c r="L465" i="2"/>
  <c r="C465" i="2"/>
  <c r="L460" i="2"/>
  <c r="C460" i="2"/>
  <c r="L455" i="2"/>
  <c r="C455" i="2"/>
  <c r="L450" i="2"/>
  <c r="C450" i="2"/>
  <c r="L445" i="2"/>
  <c r="C445" i="2"/>
  <c r="L440" i="2"/>
  <c r="C440" i="2"/>
  <c r="L435" i="2"/>
  <c r="C435" i="2"/>
  <c r="L430" i="2"/>
  <c r="C430" i="2"/>
  <c r="L425" i="2"/>
  <c r="C425" i="2"/>
  <c r="L420" i="2"/>
  <c r="C420" i="2"/>
  <c r="L415" i="2"/>
  <c r="C415" i="2"/>
  <c r="L410" i="2"/>
  <c r="C410" i="2"/>
  <c r="L405" i="2"/>
  <c r="C405" i="2"/>
  <c r="L400" i="2"/>
  <c r="C400" i="2"/>
  <c r="L395" i="2"/>
  <c r="C395" i="2"/>
  <c r="L390" i="2"/>
  <c r="C390" i="2"/>
  <c r="L385" i="2"/>
  <c r="C385" i="2"/>
  <c r="L380" i="2"/>
  <c r="C380" i="2"/>
  <c r="L375" i="2"/>
  <c r="C375" i="2"/>
  <c r="L370" i="2"/>
  <c r="C370" i="2"/>
  <c r="L365" i="2"/>
  <c r="C365" i="2"/>
  <c r="L360" i="2"/>
  <c r="C360" i="2"/>
  <c r="L355" i="2"/>
  <c r="C355" i="2"/>
  <c r="L350" i="2"/>
  <c r="C350" i="2"/>
  <c r="L345" i="2"/>
  <c r="C345" i="2"/>
  <c r="L340" i="2"/>
  <c r="C340" i="2"/>
  <c r="L335" i="2"/>
  <c r="C335" i="2"/>
  <c r="L330" i="2"/>
  <c r="C330" i="2"/>
  <c r="L325" i="2"/>
  <c r="C325" i="2"/>
  <c r="L320" i="2"/>
  <c r="C320" i="2"/>
  <c r="L315" i="2"/>
  <c r="C315" i="2"/>
  <c r="L310" i="2"/>
  <c r="C310" i="2"/>
  <c r="L305" i="2"/>
  <c r="C305" i="2"/>
  <c r="L300" i="2"/>
  <c r="C300" i="2"/>
  <c r="L295" i="2"/>
  <c r="C295" i="2"/>
  <c r="L290" i="2"/>
  <c r="C290" i="2"/>
  <c r="L285" i="2"/>
  <c r="C285" i="2"/>
  <c r="L280" i="2"/>
  <c r="C280" i="2"/>
  <c r="L275" i="2"/>
  <c r="C275" i="2"/>
  <c r="L270" i="2"/>
  <c r="C270" i="2"/>
  <c r="L265" i="2"/>
  <c r="C265" i="2"/>
  <c r="L260" i="2"/>
  <c r="C260" i="2"/>
  <c r="L255" i="2"/>
  <c r="C255" i="2"/>
  <c r="L250" i="2"/>
  <c r="C250" i="2"/>
  <c r="L245" i="2"/>
  <c r="C245" i="2"/>
  <c r="L240" i="2"/>
  <c r="C240" i="2"/>
  <c r="L235" i="2"/>
  <c r="C235" i="2"/>
  <c r="L230" i="2"/>
  <c r="C230" i="2"/>
  <c r="L225" i="2"/>
  <c r="C225" i="2"/>
  <c r="L220" i="2"/>
  <c r="C220" i="2"/>
  <c r="L215" i="2"/>
  <c r="C215" i="2"/>
  <c r="L210" i="2"/>
  <c r="C210" i="2"/>
  <c r="L205" i="2"/>
  <c r="C205" i="2"/>
  <c r="L200" i="2"/>
  <c r="C200" i="2"/>
  <c r="L195" i="2"/>
  <c r="C195" i="2"/>
  <c r="L190" i="2"/>
  <c r="C190" i="2"/>
  <c r="L185" i="2"/>
  <c r="C185" i="2"/>
  <c r="L180" i="2"/>
  <c r="C180" i="2"/>
  <c r="L175" i="2"/>
  <c r="C175" i="2"/>
  <c r="L170" i="2"/>
  <c r="C170" i="2"/>
  <c r="L165" i="2"/>
  <c r="C165" i="2"/>
  <c r="L160" i="2"/>
  <c r="C160" i="2"/>
  <c r="L155" i="2"/>
  <c r="C155" i="2"/>
  <c r="L150" i="2"/>
  <c r="C150" i="2"/>
  <c r="L145" i="2"/>
  <c r="C145" i="2"/>
  <c r="L140" i="2"/>
  <c r="C140" i="2"/>
  <c r="L135" i="2"/>
  <c r="C135" i="2"/>
  <c r="L130" i="2"/>
  <c r="C130" i="2"/>
  <c r="L125" i="2"/>
  <c r="C125" i="2"/>
  <c r="L120" i="2"/>
  <c r="C120" i="2"/>
  <c r="L115" i="2"/>
  <c r="C115" i="2"/>
  <c r="L110" i="2"/>
  <c r="C110" i="2"/>
  <c r="L105" i="2"/>
  <c r="C105" i="2"/>
  <c r="L100" i="2"/>
  <c r="C100" i="2"/>
  <c r="L95" i="2"/>
  <c r="C95" i="2"/>
  <c r="L90" i="2"/>
  <c r="C90" i="2"/>
  <c r="L85" i="2"/>
  <c r="C85" i="2"/>
  <c r="L80" i="2"/>
  <c r="C80" i="2"/>
  <c r="L75" i="2"/>
  <c r="C75" i="2"/>
  <c r="L70" i="2"/>
  <c r="C70" i="2"/>
  <c r="L65" i="2"/>
  <c r="C65" i="2"/>
  <c r="L60" i="2"/>
  <c r="C60" i="2"/>
  <c r="L55" i="2"/>
  <c r="C55" i="2"/>
  <c r="L50" i="2"/>
  <c r="C50" i="2"/>
  <c r="L45" i="2"/>
  <c r="C45" i="2"/>
  <c r="L40" i="2"/>
  <c r="C40" i="2"/>
  <c r="L35" i="2"/>
  <c r="C35" i="2"/>
  <c r="L30" i="2"/>
  <c r="C30" i="2"/>
  <c r="L25" i="2"/>
  <c r="C25" i="2"/>
  <c r="L20" i="2"/>
  <c r="C20" i="2"/>
  <c r="L15" i="2"/>
  <c r="C15" i="2"/>
  <c r="L10" i="2"/>
  <c r="C10" i="2"/>
  <c r="L5" i="2"/>
  <c r="C5" i="2"/>
  <c r="M1235" i="4"/>
  <c r="M1215" i="4"/>
  <c r="M1195" i="4"/>
  <c r="M1175" i="4"/>
  <c r="M1155" i="4"/>
  <c r="M1135" i="4"/>
  <c r="M1115" i="4"/>
  <c r="M1095" i="4"/>
  <c r="M1075" i="4"/>
  <c r="M1055" i="4"/>
  <c r="M1035" i="4"/>
  <c r="M1015" i="4"/>
  <c r="M995" i="4"/>
  <c r="M975" i="4"/>
  <c r="M955" i="4"/>
  <c r="M935" i="4"/>
  <c r="M915" i="4"/>
  <c r="M895" i="4"/>
  <c r="M875" i="4"/>
  <c r="M855" i="4"/>
  <c r="M835" i="4"/>
  <c r="M815" i="4"/>
  <c r="M795" i="4"/>
  <c r="M775" i="4"/>
  <c r="M755" i="4"/>
  <c r="M735" i="4"/>
  <c r="M715" i="4"/>
  <c r="M695" i="4"/>
  <c r="M675" i="4"/>
  <c r="M655" i="4"/>
  <c r="M635" i="4"/>
  <c r="M615" i="4"/>
  <c r="M595" i="4"/>
  <c r="M575" i="4"/>
  <c r="M555" i="4"/>
  <c r="M535" i="4"/>
  <c r="M515" i="4"/>
  <c r="M495" i="4"/>
  <c r="M475" i="4"/>
  <c r="M455" i="4"/>
  <c r="M435" i="4"/>
  <c r="M415" i="4"/>
  <c r="M395" i="4"/>
  <c r="M375" i="4"/>
  <c r="M355" i="4"/>
  <c r="M335" i="4"/>
  <c r="M315" i="4"/>
  <c r="M295" i="4"/>
  <c r="M275" i="4"/>
  <c r="M255" i="4"/>
  <c r="M235" i="4"/>
  <c r="M215" i="4"/>
  <c r="M195" i="4"/>
  <c r="M175" i="4"/>
  <c r="M1240" i="2"/>
  <c r="M1220" i="2"/>
  <c r="M1200" i="2"/>
  <c r="M1180" i="2"/>
  <c r="M1160" i="2"/>
  <c r="M1140" i="2"/>
  <c r="M1120" i="2"/>
  <c r="M1100" i="2"/>
  <c r="M1080" i="2"/>
  <c r="M1060" i="2"/>
  <c r="M1040" i="2"/>
  <c r="M1020" i="2"/>
  <c r="M1000" i="2"/>
  <c r="M980" i="2"/>
  <c r="M960" i="2"/>
  <c r="M940" i="2"/>
  <c r="M920" i="2"/>
  <c r="M900" i="2"/>
  <c r="M880" i="2"/>
  <c r="M860" i="2"/>
  <c r="M840" i="2"/>
  <c r="M820" i="2"/>
  <c r="M800" i="2"/>
  <c r="M780" i="2"/>
  <c r="M760" i="2"/>
  <c r="M740" i="2"/>
  <c r="M720" i="2"/>
  <c r="M700" i="2"/>
  <c r="M680" i="2"/>
  <c r="M660" i="2"/>
  <c r="M640" i="2"/>
  <c r="M620" i="2"/>
  <c r="M600" i="2"/>
  <c r="M580" i="2"/>
  <c r="M560" i="2"/>
  <c r="M540" i="2"/>
  <c r="C23" i="6"/>
  <c r="M1240" i="4"/>
  <c r="M1220" i="4"/>
  <c r="M1200" i="4"/>
  <c r="M1180" i="4"/>
  <c r="M1160" i="4"/>
  <c r="M1140" i="4"/>
  <c r="M1120" i="4"/>
  <c r="M1100" i="4"/>
  <c r="M1080" i="4"/>
  <c r="M1060" i="4"/>
  <c r="M1040" i="4"/>
  <c r="M1020" i="4"/>
  <c r="M1000" i="4"/>
  <c r="M980" i="4"/>
  <c r="M960" i="4"/>
  <c r="M940" i="4"/>
  <c r="M920" i="4"/>
  <c r="M900" i="4"/>
  <c r="M880" i="4"/>
  <c r="M860" i="4"/>
  <c r="M840" i="4"/>
  <c r="M820" i="4"/>
  <c r="M800" i="4"/>
  <c r="M780" i="4"/>
  <c r="M760" i="4"/>
  <c r="M740" i="4"/>
  <c r="M720" i="4"/>
  <c r="M700" i="4"/>
  <c r="M680" i="4"/>
  <c r="M660" i="4"/>
  <c r="M640" i="4"/>
  <c r="M620" i="4"/>
  <c r="M600" i="4"/>
  <c r="M580" i="4"/>
  <c r="M560" i="4"/>
  <c r="M540" i="4"/>
  <c r="M520" i="4"/>
  <c r="M500" i="4"/>
  <c r="M480" i="4"/>
  <c r="M460" i="4"/>
  <c r="M440" i="4"/>
  <c r="M420" i="4"/>
  <c r="M400" i="4"/>
  <c r="M380" i="4"/>
  <c r="M360" i="4"/>
  <c r="M340" i="4"/>
  <c r="M320" i="4"/>
  <c r="M300" i="4"/>
  <c r="M280" i="4"/>
  <c r="M260" i="4"/>
  <c r="M240" i="4"/>
  <c r="M220" i="4"/>
  <c r="M200" i="4"/>
  <c r="M180" i="4"/>
  <c r="M1245" i="2"/>
  <c r="M1225" i="2"/>
  <c r="M1205" i="2"/>
  <c r="M1185" i="2"/>
  <c r="M1165" i="2"/>
  <c r="M1145" i="2"/>
  <c r="M1125" i="2"/>
  <c r="M1105" i="2"/>
  <c r="M1085" i="2"/>
  <c r="M1065" i="2"/>
  <c r="M1045" i="2"/>
  <c r="M1025" i="2"/>
  <c r="M1005" i="2"/>
  <c r="M985" i="2"/>
  <c r="M965" i="2"/>
  <c r="M945" i="2"/>
  <c r="M925" i="2"/>
  <c r="M905" i="2"/>
  <c r="M885" i="2"/>
  <c r="M865" i="2"/>
  <c r="M845" i="2"/>
  <c r="M825" i="2"/>
  <c r="M1245" i="4"/>
  <c r="M1225" i="4"/>
  <c r="M1205" i="4"/>
  <c r="M1185" i="4"/>
  <c r="M1165" i="4"/>
  <c r="M1145" i="4"/>
  <c r="M1125" i="4"/>
  <c r="M1105" i="4"/>
  <c r="M1085" i="4"/>
  <c r="M1065" i="4"/>
  <c r="M1045" i="4"/>
  <c r="M1025" i="4"/>
  <c r="M1005" i="4"/>
  <c r="M985" i="4"/>
  <c r="M965" i="4"/>
  <c r="M945" i="4"/>
  <c r="M925" i="4"/>
  <c r="M905" i="4"/>
  <c r="M885" i="4"/>
  <c r="M865" i="4"/>
  <c r="M845" i="4"/>
  <c r="M825" i="4"/>
  <c r="M805" i="4"/>
  <c r="C9" i="6"/>
  <c r="M1250" i="4"/>
  <c r="M1230" i="4"/>
  <c r="M1210" i="4"/>
  <c r="M1190" i="4"/>
  <c r="M1170" i="4"/>
  <c r="M1150" i="4"/>
  <c r="M1130" i="4"/>
  <c r="M1110" i="4"/>
  <c r="M1090" i="4"/>
  <c r="M1070" i="4"/>
  <c r="M1050" i="4"/>
  <c r="M1030" i="4"/>
  <c r="M1010" i="4"/>
  <c r="M990" i="4"/>
  <c r="M970" i="4"/>
  <c r="M950" i="4"/>
  <c r="M930" i="4"/>
  <c r="M910" i="4"/>
  <c r="M890" i="4"/>
  <c r="M870" i="4"/>
  <c r="M850" i="4"/>
  <c r="M830" i="4"/>
  <c r="M810" i="4"/>
  <c r="M790" i="4"/>
  <c r="M770" i="4"/>
  <c r="M750" i="4"/>
  <c r="M730" i="4"/>
  <c r="M710" i="4"/>
  <c r="M690" i="4"/>
  <c r="M670" i="4"/>
  <c r="M650" i="4"/>
  <c r="M630" i="4"/>
  <c r="M610" i="4"/>
  <c r="M590" i="4"/>
  <c r="M570" i="4"/>
  <c r="M550" i="4"/>
  <c r="M530" i="4"/>
  <c r="M510" i="4"/>
  <c r="M490" i="4"/>
  <c r="M470" i="4"/>
  <c r="M450" i="4"/>
  <c r="M430" i="4"/>
  <c r="M410" i="4"/>
  <c r="M390" i="4"/>
  <c r="M370" i="4"/>
  <c r="M350" i="4"/>
  <c r="M330" i="4"/>
  <c r="M310" i="4"/>
  <c r="M290" i="4"/>
  <c r="M270" i="4"/>
  <c r="M250" i="4"/>
  <c r="M230" i="4"/>
  <c r="M210" i="4"/>
  <c r="M190" i="4"/>
  <c r="M170" i="4"/>
  <c r="M1235" i="2"/>
  <c r="M1215" i="2"/>
  <c r="M1195" i="2"/>
  <c r="M1175" i="2"/>
  <c r="M1155" i="2"/>
  <c r="M1135" i="2"/>
  <c r="M1115" i="2"/>
  <c r="M1095" i="2"/>
  <c r="M1075" i="2"/>
  <c r="M1055" i="2"/>
  <c r="M1035" i="2"/>
  <c r="M1015" i="2"/>
  <c r="M995" i="2"/>
  <c r="M975" i="2"/>
  <c r="M955" i="2"/>
  <c r="M935" i="2"/>
  <c r="M915" i="2"/>
  <c r="M895" i="2"/>
  <c r="M875" i="2"/>
  <c r="M855" i="2"/>
  <c r="M835" i="2"/>
  <c r="M815" i="2"/>
  <c r="M795" i="2"/>
  <c r="M775" i="2"/>
  <c r="M755" i="2"/>
  <c r="M735" i="2"/>
  <c r="M715" i="2"/>
  <c r="M695" i="2"/>
  <c r="M675" i="2"/>
  <c r="M655" i="2"/>
  <c r="M635" i="2"/>
  <c r="M615" i="2"/>
  <c r="M595" i="2"/>
  <c r="M575" i="2"/>
  <c r="M555" i="2"/>
  <c r="M535" i="2"/>
  <c r="M515" i="2"/>
  <c r="M495" i="2"/>
  <c r="M475" i="2"/>
  <c r="M455" i="2"/>
  <c r="M435" i="2"/>
  <c r="M415" i="2"/>
  <c r="M395" i="2"/>
  <c r="M375" i="2"/>
  <c r="M355" i="2"/>
  <c r="M335" i="2"/>
  <c r="M315" i="2"/>
  <c r="M295" i="2"/>
  <c r="M275" i="2"/>
  <c r="M255" i="2"/>
  <c r="M235" i="2"/>
  <c r="M215" i="2"/>
  <c r="M195" i="2"/>
  <c r="M175" i="2"/>
  <c r="M155" i="2"/>
  <c r="N154" i="2"/>
  <c r="M153" i="2"/>
  <c r="O151" i="2"/>
  <c r="N150" i="2"/>
  <c r="O149" i="2"/>
  <c r="N148" i="2"/>
  <c r="M147" i="2"/>
  <c r="O145" i="2"/>
  <c r="O143" i="2"/>
  <c r="N142" i="2"/>
  <c r="M141" i="2"/>
  <c r="M139" i="2"/>
  <c r="O137" i="2"/>
  <c r="N136" i="2"/>
  <c r="M135" i="2"/>
  <c r="N134" i="2"/>
  <c r="M785" i="4"/>
  <c r="M705" i="4"/>
  <c r="M625" i="4"/>
  <c r="M545" i="4"/>
  <c r="M465" i="4"/>
  <c r="M385" i="4"/>
  <c r="M305" i="4"/>
  <c r="M225" i="4"/>
  <c r="M1230" i="2"/>
  <c r="M1150" i="2"/>
  <c r="M1070" i="2"/>
  <c r="M990" i="2"/>
  <c r="M910" i="2"/>
  <c r="M830" i="2"/>
  <c r="M805" i="2"/>
  <c r="M765" i="2"/>
  <c r="M725" i="2"/>
  <c r="M685" i="2"/>
  <c r="M645" i="2"/>
  <c r="M605" i="2"/>
  <c r="M565" i="2"/>
  <c r="M525" i="2"/>
  <c r="M510" i="2"/>
  <c r="M460" i="2"/>
  <c r="M445" i="2"/>
  <c r="M430" i="2"/>
  <c r="M380" i="2"/>
  <c r="M365" i="2"/>
  <c r="M350" i="2"/>
  <c r="M300" i="2"/>
  <c r="M285" i="2"/>
  <c r="M270" i="2"/>
  <c r="M220" i="2"/>
  <c r="M765" i="4"/>
  <c r="M685" i="4"/>
  <c r="M605" i="4"/>
  <c r="M525" i="4"/>
  <c r="M445" i="4"/>
  <c r="M365" i="4"/>
  <c r="M285" i="4"/>
  <c r="M205" i="4"/>
  <c r="M1210" i="2"/>
  <c r="M1130" i="2"/>
  <c r="M1050" i="2"/>
  <c r="M970" i="2"/>
  <c r="M890" i="2"/>
  <c r="M810" i="2"/>
  <c r="M770" i="2"/>
  <c r="M730" i="2"/>
  <c r="M690" i="2"/>
  <c r="M650" i="2"/>
  <c r="M610" i="2"/>
  <c r="M570" i="2"/>
  <c r="M530" i="2"/>
  <c r="M480" i="2"/>
  <c r="M465" i="2"/>
  <c r="M450" i="2"/>
  <c r="M400" i="2"/>
  <c r="M385" i="2"/>
  <c r="M370" i="2"/>
  <c r="M320" i="2"/>
  <c r="M305" i="2"/>
  <c r="M290" i="2"/>
  <c r="M240" i="2"/>
  <c r="M225" i="2"/>
  <c r="M210" i="2"/>
  <c r="M160" i="2"/>
  <c r="N153" i="2"/>
  <c r="N151" i="2"/>
  <c r="O148" i="2"/>
  <c r="O146" i="2"/>
  <c r="M145" i="2"/>
  <c r="N144" i="2"/>
  <c r="O142" i="2"/>
  <c r="O140" i="2"/>
  <c r="N138" i="2"/>
  <c r="O136" i="2"/>
  <c r="O133" i="2"/>
  <c r="N132" i="2"/>
  <c r="M131" i="2"/>
  <c r="M129" i="2"/>
  <c r="O127" i="2"/>
  <c r="N126" i="2"/>
  <c r="M125" i="2"/>
  <c r="N124" i="2"/>
  <c r="M123" i="2"/>
  <c r="O121" i="2"/>
  <c r="N120" i="2"/>
  <c r="O119" i="2"/>
  <c r="N118" i="2"/>
  <c r="M117" i="2"/>
  <c r="O115" i="2"/>
  <c r="O113" i="2"/>
  <c r="N112" i="2"/>
  <c r="M111" i="2"/>
  <c r="M109" i="2"/>
  <c r="O107" i="2"/>
  <c r="N106" i="2"/>
  <c r="M105" i="2"/>
  <c r="N104" i="2"/>
  <c r="M103" i="2"/>
  <c r="O101" i="2"/>
  <c r="N100" i="2"/>
  <c r="O99" i="2"/>
  <c r="N98" i="2"/>
  <c r="M97" i="2"/>
  <c r="O95" i="2"/>
  <c r="O93" i="2"/>
  <c r="N92" i="2"/>
  <c r="M91" i="2"/>
  <c r="M89" i="2"/>
  <c r="O87" i="2"/>
  <c r="N86" i="2"/>
  <c r="M85" i="2"/>
  <c r="N84" i="2"/>
  <c r="M83" i="2"/>
  <c r="O81" i="2"/>
  <c r="N80" i="2"/>
  <c r="O79" i="2"/>
  <c r="N78" i="2"/>
  <c r="M77" i="2"/>
  <c r="O75" i="2"/>
  <c r="O73" i="2"/>
  <c r="N72" i="2"/>
  <c r="M71" i="2"/>
  <c r="M69" i="2"/>
  <c r="O67" i="2"/>
  <c r="N66" i="2"/>
  <c r="M65" i="2"/>
  <c r="N64" i="2"/>
  <c r="M63" i="2"/>
  <c r="O61" i="2"/>
  <c r="N60" i="2"/>
  <c r="O59" i="2"/>
  <c r="N58" i="2"/>
  <c r="M57" i="2"/>
  <c r="O55" i="2"/>
  <c r="O53" i="2"/>
  <c r="N52" i="2"/>
  <c r="M51" i="2"/>
  <c r="M49" i="2"/>
  <c r="O47" i="2"/>
  <c r="N46" i="2"/>
  <c r="M45" i="2"/>
  <c r="N44" i="2"/>
  <c r="M43" i="2"/>
  <c r="O41" i="2"/>
  <c r="N40" i="2"/>
  <c r="O39" i="2"/>
  <c r="N38" i="2"/>
  <c r="M37" i="2"/>
  <c r="O35" i="2"/>
  <c r="O33" i="2"/>
  <c r="N32" i="2"/>
  <c r="M31" i="2"/>
  <c r="M29" i="2"/>
  <c r="O27" i="2"/>
  <c r="N26" i="2"/>
  <c r="M25" i="2"/>
  <c r="N24" i="2"/>
  <c r="M745" i="4"/>
  <c r="M665" i="4"/>
  <c r="M585" i="4"/>
  <c r="M505" i="4"/>
  <c r="M425" i="4"/>
  <c r="M345" i="4"/>
  <c r="M265" i="4"/>
  <c r="M185" i="4"/>
  <c r="M1190" i="2"/>
  <c r="M1110" i="2"/>
  <c r="M1030" i="2"/>
  <c r="M950" i="2"/>
  <c r="M870" i="2"/>
  <c r="M785" i="2"/>
  <c r="M745" i="2"/>
  <c r="M705" i="2"/>
  <c r="M665" i="2"/>
  <c r="M625" i="2"/>
  <c r="M585" i="2"/>
  <c r="M545" i="2"/>
  <c r="M500" i="2"/>
  <c r="M485" i="2"/>
  <c r="M470" i="2"/>
  <c r="M420" i="2"/>
  <c r="M405" i="2"/>
  <c r="M390" i="2"/>
  <c r="M340" i="2"/>
  <c r="M325" i="2"/>
  <c r="M310" i="2"/>
  <c r="M260" i="2"/>
  <c r="M245" i="2"/>
  <c r="M230" i="2"/>
  <c r="M725" i="4"/>
  <c r="M645" i="4"/>
  <c r="M565" i="4"/>
  <c r="M485" i="4"/>
  <c r="M405" i="4"/>
  <c r="M325" i="4"/>
  <c r="M245" i="4"/>
  <c r="M930" i="2"/>
  <c r="M710" i="2"/>
  <c r="M550" i="2"/>
  <c r="M505" i="2"/>
  <c r="M440" i="2"/>
  <c r="M250" i="2"/>
  <c r="O154" i="2"/>
  <c r="N152" i="2"/>
  <c r="M150" i="2"/>
  <c r="M149" i="2"/>
  <c r="N146" i="2"/>
  <c r="M143" i="2"/>
  <c r="N140" i="2"/>
  <c r="O139" i="2"/>
  <c r="N137" i="2"/>
  <c r="N135" i="2"/>
  <c r="M134" i="2"/>
  <c r="M132" i="2"/>
  <c r="N130" i="2"/>
  <c r="O129" i="2"/>
  <c r="M128" i="2"/>
  <c r="M126" i="2"/>
  <c r="N123" i="2"/>
  <c r="N121" i="2"/>
  <c r="O118" i="2"/>
  <c r="O116" i="2"/>
  <c r="M115" i="2"/>
  <c r="N114" i="2"/>
  <c r="O112" i="2"/>
  <c r="O110" i="2"/>
  <c r="N108" i="2"/>
  <c r="O106" i="2"/>
  <c r="O103" i="2"/>
  <c r="M102" i="2"/>
  <c r="M100" i="2"/>
  <c r="M99" i="2"/>
  <c r="N97" i="2"/>
  <c r="N95" i="2"/>
  <c r="O94" i="2"/>
  <c r="M93" i="2"/>
  <c r="N91" i="2"/>
  <c r="O88" i="2"/>
  <c r="M87" i="2"/>
  <c r="N85" i="2"/>
  <c r="M84" i="2"/>
  <c r="N82" i="2"/>
  <c r="O80" i="2"/>
  <c r="N79" i="2"/>
  <c r="O77" i="2"/>
  <c r="M76" i="2"/>
  <c r="N73" i="2"/>
  <c r="O71" i="2"/>
  <c r="M70" i="2"/>
  <c r="N69" i="2"/>
  <c r="N67" i="2"/>
  <c r="O65" i="2"/>
  <c r="O64" i="2"/>
  <c r="O62" i="2"/>
  <c r="M61" i="2"/>
  <c r="M58" i="2"/>
  <c r="N56" i="2"/>
  <c r="M54" i="2"/>
  <c r="M52" i="2"/>
  <c r="N50" i="2"/>
  <c r="O49" i="2"/>
  <c r="M48" i="2"/>
  <c r="M46" i="2"/>
  <c r="N43" i="2"/>
  <c r="N41" i="2"/>
  <c r="O38" i="2"/>
  <c r="O36" i="2"/>
  <c r="M35" i="2"/>
  <c r="N34" i="2"/>
  <c r="O32" i="2"/>
  <c r="O30" i="2"/>
  <c r="M19" i="2"/>
  <c r="N14" i="2"/>
  <c r="M13" i="2"/>
  <c r="O9" i="2"/>
  <c r="M7" i="2"/>
  <c r="N139" i="2"/>
  <c r="N133" i="2"/>
  <c r="M130" i="2"/>
  <c r="N127" i="2"/>
  <c r="O124" i="2"/>
  <c r="M121" i="2"/>
  <c r="M118" i="2"/>
  <c r="N116" i="2"/>
  <c r="M114" i="2"/>
  <c r="M112" i="2"/>
  <c r="O109" i="2"/>
  <c r="M106" i="2"/>
  <c r="N88" i="2"/>
  <c r="O83" i="2"/>
  <c r="M82" i="2"/>
  <c r="M80" i="2"/>
  <c r="M79" i="2"/>
  <c r="O74" i="2"/>
  <c r="N71" i="2"/>
  <c r="M67" i="2"/>
  <c r="M64" i="2"/>
  <c r="O60" i="2"/>
  <c r="M56" i="2"/>
  <c r="M50" i="2"/>
  <c r="O44" i="2"/>
  <c r="M41" i="2"/>
  <c r="M38" i="2"/>
  <c r="M34" i="2"/>
  <c r="M32" i="2"/>
  <c r="N30" i="2"/>
  <c r="O29" i="2"/>
  <c r="M28" i="2"/>
  <c r="M26" i="2"/>
  <c r="N23" i="2"/>
  <c r="M22" i="2"/>
  <c r="O20" i="2"/>
  <c r="O12" i="2"/>
  <c r="N9" i="2"/>
  <c r="M8" i="2"/>
  <c r="N131" i="2"/>
  <c r="M127" i="2"/>
  <c r="O120" i="2"/>
  <c r="O117" i="2"/>
  <c r="N113" i="2"/>
  <c r="N109" i="2"/>
  <c r="O104" i="2"/>
  <c r="M1170" i="2"/>
  <c r="M850" i="2"/>
  <c r="M670" i="2"/>
  <c r="M520" i="2"/>
  <c r="M330" i="2"/>
  <c r="M265" i="2"/>
  <c r="M180" i="2"/>
  <c r="M165" i="2"/>
  <c r="N110" i="2"/>
  <c r="O86" i="2"/>
  <c r="N75" i="2"/>
  <c r="O57" i="2"/>
  <c r="N36" i="2"/>
  <c r="N122" i="2"/>
  <c r="O105" i="2"/>
  <c r="M1090" i="2"/>
  <c r="M790" i="2"/>
  <c r="M630" i="2"/>
  <c r="M410" i="2"/>
  <c r="M345" i="2"/>
  <c r="M280" i="2"/>
  <c r="M200" i="2"/>
  <c r="M185" i="2"/>
  <c r="M170" i="2"/>
  <c r="O153" i="2"/>
  <c r="M151" i="2"/>
  <c r="O147" i="2"/>
  <c r="N145" i="2"/>
  <c r="M144" i="2"/>
  <c r="O141" i="2"/>
  <c r="O138" i="2"/>
  <c r="M136" i="2"/>
  <c r="N125" i="2"/>
  <c r="M110" i="2"/>
  <c r="M1010" i="2"/>
  <c r="M750" i="2"/>
  <c r="M590" i="2"/>
  <c r="M490" i="2"/>
  <c r="M425" i="2"/>
  <c r="M360" i="2"/>
  <c r="M205" i="2"/>
  <c r="M190" i="2"/>
  <c r="O152" i="2"/>
  <c r="O150" i="2"/>
  <c r="N149" i="2"/>
  <c r="N147" i="2"/>
  <c r="N143" i="2"/>
  <c r="N141" i="2"/>
  <c r="M138" i="2"/>
  <c r="O135" i="2"/>
  <c r="O134" i="2"/>
  <c r="O132" i="2"/>
  <c r="O130" i="2"/>
  <c r="N128" i="2"/>
  <c r="O126" i="2"/>
  <c r="O123" i="2"/>
  <c r="M122" i="2"/>
  <c r="M120" i="2"/>
  <c r="M119" i="2"/>
  <c r="N117" i="2"/>
  <c r="N115" i="2"/>
  <c r="O114" i="2"/>
  <c r="M113" i="2"/>
  <c r="N111" i="2"/>
  <c r="O108" i="2"/>
  <c r="M107" i="2"/>
  <c r="N105" i="2"/>
  <c r="M104" i="2"/>
  <c r="N102" i="2"/>
  <c r="O100" i="2"/>
  <c r="N99" i="2"/>
  <c r="O97" i="2"/>
  <c r="M96" i="2"/>
  <c r="N93" i="2"/>
  <c r="O91" i="2"/>
  <c r="M90" i="2"/>
  <c r="N89" i="2"/>
  <c r="N87" i="2"/>
  <c r="O85" i="2"/>
  <c r="O84" i="2"/>
  <c r="O82" i="2"/>
  <c r="M81" i="2"/>
  <c r="M78" i="2"/>
  <c r="N76" i="2"/>
  <c r="M74" i="2"/>
  <c r="M72" i="2"/>
  <c r="N70" i="2"/>
  <c r="O69" i="2"/>
  <c r="M68" i="2"/>
  <c r="M66" i="2"/>
  <c r="N63" i="2"/>
  <c r="N61" i="2"/>
  <c r="O58" i="2"/>
  <c r="O56" i="2"/>
  <c r="M55" i="2"/>
  <c r="N54" i="2"/>
  <c r="O52" i="2"/>
  <c r="O50" i="2"/>
  <c r="N48" i="2"/>
  <c r="O46" i="2"/>
  <c r="O43" i="2"/>
  <c r="M42" i="2"/>
  <c r="M40" i="2"/>
  <c r="M39" i="2"/>
  <c r="N37" i="2"/>
  <c r="N35" i="2"/>
  <c r="O34" i="2"/>
  <c r="M33" i="2"/>
  <c r="N31" i="2"/>
  <c r="O28" i="2"/>
  <c r="M27" i="2"/>
  <c r="N25" i="2"/>
  <c r="M24" i="2"/>
  <c r="O22" i="2"/>
  <c r="N21" i="2"/>
  <c r="M20" i="2"/>
  <c r="N19" i="2"/>
  <c r="M18" i="2"/>
  <c r="O16" i="2"/>
  <c r="N15" i="2"/>
  <c r="O14" i="2"/>
  <c r="N13" i="2"/>
  <c r="M12" i="2"/>
  <c r="O10" i="2"/>
  <c r="O8" i="2"/>
  <c r="N7" i="2"/>
  <c r="M6" i="2"/>
  <c r="N28" i="2"/>
  <c r="O26" i="2"/>
  <c r="O23" i="2"/>
  <c r="N22" i="2"/>
  <c r="M21" i="2"/>
  <c r="O17" i="2"/>
  <c r="N16" i="2"/>
  <c r="M15" i="2"/>
  <c r="O11" i="2"/>
  <c r="N10" i="2"/>
  <c r="N8" i="2"/>
  <c r="O5" i="2"/>
  <c r="M154" i="2"/>
  <c r="M152" i="2"/>
  <c r="M148" i="2"/>
  <c r="M146" i="2"/>
  <c r="O144" i="2"/>
  <c r="M142" i="2"/>
  <c r="M140" i="2"/>
  <c r="M137" i="2"/>
  <c r="O131" i="2"/>
  <c r="N129" i="2"/>
  <c r="O125" i="2"/>
  <c r="O122" i="2"/>
  <c r="M108" i="2"/>
  <c r="N103" i="2"/>
  <c r="N101" i="2"/>
  <c r="O98" i="2"/>
  <c r="O96" i="2"/>
  <c r="M95" i="2"/>
  <c r="N94" i="2"/>
  <c r="O92" i="2"/>
  <c r="O90" i="2"/>
  <c r="N77" i="2"/>
  <c r="M73" i="2"/>
  <c r="O68" i="2"/>
  <c r="N65" i="2"/>
  <c r="N62" i="2"/>
  <c r="N59" i="2"/>
  <c r="N53" i="2"/>
  <c r="O51" i="2"/>
  <c r="N49" i="2"/>
  <c r="N47" i="2"/>
  <c r="O45" i="2"/>
  <c r="O42" i="2"/>
  <c r="O18" i="2"/>
  <c r="N17" i="2"/>
  <c r="M16" i="2"/>
  <c r="M14" i="2"/>
  <c r="N11" i="2"/>
  <c r="M10" i="2"/>
  <c r="O6" i="2"/>
  <c r="N5" i="2"/>
  <c r="M133" i="2"/>
  <c r="O128" i="2"/>
  <c r="M124" i="2"/>
  <c r="N119" i="2"/>
  <c r="M116" i="2"/>
  <c r="O111" i="2"/>
  <c r="N107" i="2"/>
  <c r="O102" i="2"/>
  <c r="M101" i="2"/>
  <c r="N96" i="2"/>
  <c r="M92" i="2"/>
  <c r="O89" i="2"/>
  <c r="O66" i="2"/>
  <c r="M59" i="2"/>
  <c r="N42" i="2"/>
  <c r="O25" i="2"/>
  <c r="N12" i="2"/>
  <c r="N90" i="2"/>
  <c r="M88" i="2"/>
  <c r="N83" i="2"/>
  <c r="O78" i="2"/>
  <c r="M60" i="2"/>
  <c r="N57" i="2"/>
  <c r="O54" i="2"/>
  <c r="O40" i="2"/>
  <c r="O37" i="2"/>
  <c r="N33" i="2"/>
  <c r="O21" i="2"/>
  <c r="O19" i="2"/>
  <c r="M11" i="2"/>
  <c r="O7" i="2"/>
  <c r="M86" i="2"/>
  <c r="O76" i="2"/>
  <c r="N74" i="2"/>
  <c r="N55" i="2"/>
  <c r="M53" i="2"/>
  <c r="O48" i="2"/>
  <c r="M36" i="2"/>
  <c r="O31" i="2"/>
  <c r="N29" i="2"/>
  <c r="N20" i="2"/>
  <c r="N18" i="2"/>
  <c r="N6" i="2"/>
  <c r="M9" i="2"/>
  <c r="N81" i="2"/>
  <c r="M98" i="2"/>
  <c r="M94" i="2"/>
  <c r="M75" i="2"/>
  <c r="O72" i="2"/>
  <c r="N68" i="2"/>
  <c r="O63" i="2"/>
  <c r="N51" i="2"/>
  <c r="M47" i="2"/>
  <c r="M44" i="2"/>
  <c r="M30" i="2"/>
  <c r="N27" i="2"/>
  <c r="O24" i="2"/>
  <c r="M17" i="2"/>
  <c r="O13" i="2"/>
  <c r="M5" i="2"/>
  <c r="O70" i="2"/>
  <c r="M62" i="2"/>
  <c r="N45" i="2"/>
  <c r="N39" i="2"/>
  <c r="M23" i="2"/>
  <c r="O15" i="2"/>
</calcChain>
</file>

<file path=xl/sharedStrings.xml><?xml version="1.0" encoding="utf-8"?>
<sst xmlns="http://schemas.openxmlformats.org/spreadsheetml/2006/main" count="2106" uniqueCount="615">
  <si>
    <t>FINES TRAYECTO SECUNDARIO: Ciclo Lectivo 2023 - Primer Cuatrimestre</t>
  </si>
  <si>
    <t>DISTRITO</t>
  </si>
  <si>
    <t>CENS</t>
  </si>
  <si>
    <t>SEDE</t>
  </si>
  <si>
    <t>DIRECCIÓN</t>
  </si>
  <si>
    <t>COMISIÓN</t>
  </si>
  <si>
    <t>ORIENTACIÓN</t>
  </si>
  <si>
    <t>TURNO</t>
  </si>
  <si>
    <t>ESTUDIANTES</t>
  </si>
  <si>
    <t>ID COMISIÓN</t>
  </si>
  <si>
    <t>ALMIRANTE BROWN</t>
  </si>
  <si>
    <t>R05-4-009</t>
  </si>
  <si>
    <t>CIENCIAS SOCIALES</t>
  </si>
  <si>
    <t>3°2C</t>
  </si>
  <si>
    <t>VESPERTINO</t>
  </si>
  <si>
    <t>BYNNON 3871 ESQ. CORRIENTES - MARMOL</t>
  </si>
  <si>
    <t>R05-4-011</t>
  </si>
  <si>
    <t>MAÑANA</t>
  </si>
  <si>
    <t>R05-4-034</t>
  </si>
  <si>
    <t>AYUDAR ES VIVIR</t>
  </si>
  <si>
    <t>R05-4-047</t>
  </si>
  <si>
    <t>ESCUELA 40</t>
  </si>
  <si>
    <t>R05-4-263</t>
  </si>
  <si>
    <t>3°1C</t>
  </si>
  <si>
    <t>R05-4-292</t>
  </si>
  <si>
    <t>JESUS MI SALVADOR</t>
  </si>
  <si>
    <t>R05-4-295</t>
  </si>
  <si>
    <t>TARDE</t>
  </si>
  <si>
    <t>R05-4-299</t>
  </si>
  <si>
    <t>SOCIEDAD DE FOMENTO 17 DE AGOSTO</t>
  </si>
  <si>
    <t>R05-4-319</t>
  </si>
  <si>
    <t>R05-4-386</t>
  </si>
  <si>
    <t>R05-4-416</t>
  </si>
  <si>
    <t>2°2C</t>
  </si>
  <si>
    <t>R05-4-418</t>
  </si>
  <si>
    <t>GESTIÓN Y ADMINISTRACIÓN</t>
  </si>
  <si>
    <t>R05-4-421</t>
  </si>
  <si>
    <t>E.S N°1</t>
  </si>
  <si>
    <t>R05-4-430</t>
  </si>
  <si>
    <t>R05-4-436</t>
  </si>
  <si>
    <t>2°1C</t>
  </si>
  <si>
    <t>R05-4-437</t>
  </si>
  <si>
    <t>AYUDAR A VIVIR</t>
  </si>
  <si>
    <t>R05-4-438</t>
  </si>
  <si>
    <t>R05-4-439</t>
  </si>
  <si>
    <t>R05-4-444</t>
  </si>
  <si>
    <t>R05-4-446</t>
  </si>
  <si>
    <t>R05-4-451</t>
  </si>
  <si>
    <t>ASOCIACIÓN CIVIL SIGLO XXI</t>
  </si>
  <si>
    <t>R05-4-454</t>
  </si>
  <si>
    <t>R05-4-455</t>
  </si>
  <si>
    <t>R05-4-457</t>
  </si>
  <si>
    <t>SAN GABRIEL</t>
  </si>
  <si>
    <t>R05-4-459</t>
  </si>
  <si>
    <t>CLUB 8 DE DICIEMBRE</t>
  </si>
  <si>
    <t>R05-4-460</t>
  </si>
  <si>
    <t>R05-4-534</t>
  </si>
  <si>
    <t>POCHO LEPRATTI</t>
  </si>
  <si>
    <t>BYNNON 3781 - JOSE MARMOL</t>
  </si>
  <si>
    <t>R05-4-551</t>
  </si>
  <si>
    <t>1°2C</t>
  </si>
  <si>
    <t>ESCUELA N°40</t>
  </si>
  <si>
    <t>R05-4-566</t>
  </si>
  <si>
    <t>CEA 713</t>
  </si>
  <si>
    <t>R05-4-567</t>
  </si>
  <si>
    <t>1°1C</t>
  </si>
  <si>
    <t>UNIDOS POR BROWN</t>
  </si>
  <si>
    <t>R05-4-568</t>
  </si>
  <si>
    <t>DIRECCIÓN DE JÓVENES, ADULTOS Y ADULTOS MAYORES</t>
  </si>
  <si>
    <t>CARGAR LAS COMISIONES QUE CURSARON DURANTE EL SEGUNDO CUATRIMESTRE 2022 Y CONTINÚAN SU TRAYECTORÍA EN EL PRIMER CUATRIMESTRE 2023</t>
  </si>
  <si>
    <t>HORARIO DE FUNCIONAMIENTO</t>
  </si>
  <si>
    <t>REGIÓN</t>
  </si>
  <si>
    <t>N° DISTRITO</t>
  </si>
  <si>
    <t>AÑO-CUATRIMESTRE</t>
  </si>
  <si>
    <t>AUTOCOMPLETAR</t>
  </si>
  <si>
    <t>MATERIA</t>
  </si>
  <si>
    <t>CÓDIGO LISTADO FINES</t>
  </si>
  <si>
    <t>HS CÁTEDRAS</t>
  </si>
  <si>
    <t>LUNES</t>
  </si>
  <si>
    <t>MARTES</t>
  </si>
  <si>
    <t>MIÉRCOLES</t>
  </si>
  <si>
    <t>JUEVES</t>
  </si>
  <si>
    <t>VIERNES</t>
  </si>
  <si>
    <t>SÁBADO</t>
  </si>
  <si>
    <t>E.E.P.A N°701</t>
  </si>
  <si>
    <t>SEGUI 710
ADROGUE</t>
  </si>
  <si>
    <t>20:00 a 22:00</t>
  </si>
  <si>
    <t>19:20 a 22:00</t>
  </si>
  <si>
    <t>18:00 a 20:00</t>
  </si>
  <si>
    <t>18:00 a 19:20</t>
  </si>
  <si>
    <t>ESCUELA 22</t>
  </si>
  <si>
    <t>BYNNON 3871 ESQ. CORRIENTES- MARMOL</t>
  </si>
  <si>
    <t>C.E.A 724 - 08 E.P 44</t>
  </si>
  <si>
    <t>FALUCHO Y BALBOA- CALZADA</t>
  </si>
  <si>
    <t>19:30 a 21:30</t>
  </si>
  <si>
    <t>17:30 a 20:10</t>
  </si>
  <si>
    <t>17:30 a 19:30</t>
  </si>
  <si>
    <t>17:30 a 18:50</t>
  </si>
  <si>
    <t>20:10 a 21:30</t>
  </si>
  <si>
    <t>18:50 a 21:30</t>
  </si>
  <si>
    <t>LA PAMPA 2245 CALZADA</t>
  </si>
  <si>
    <t>08:00 a 10:00</t>
  </si>
  <si>
    <t>08:00 a 10:40</t>
  </si>
  <si>
    <t>10:00 a 12:00</t>
  </si>
  <si>
    <t>08:00 a 09:20</t>
  </si>
  <si>
    <t>10:40 a 12:00</t>
  </si>
  <si>
    <t>09:20 a 12:00</t>
  </si>
  <si>
    <t>ANDRADE 2754 CALZADA</t>
  </si>
  <si>
    <t>20:40 a 22:00</t>
  </si>
  <si>
    <t>18:00 a 20:40</t>
  </si>
  <si>
    <t>ES N°1</t>
  </si>
  <si>
    <t>SANCHEZ 2350- MARMOL</t>
  </si>
  <si>
    <t>CANALE 5942 - SAN JOSE</t>
  </si>
  <si>
    <t>15:00 a 17:00</t>
  </si>
  <si>
    <t>13:00 a 15:00</t>
  </si>
  <si>
    <t>14:20 a 17:00</t>
  </si>
  <si>
    <t>15:40 a 17:00</t>
  </si>
  <si>
    <t>13:00 a 15:40</t>
  </si>
  <si>
    <t>13:00 a 14:20</t>
  </si>
  <si>
    <t>LA TORCAZA 849- SAN JOSE</t>
  </si>
  <si>
    <t>LA CASA DE DIOS</t>
  </si>
  <si>
    <t>RAFAEL CALZADA 1761- CALZADA</t>
  </si>
  <si>
    <t>SAN MARTIN Y SAN CARLOS- CALZADA</t>
  </si>
  <si>
    <t>ESCUELA N 22</t>
  </si>
  <si>
    <t>SAN MARTIN Y SAN CARLOS - CALZADA</t>
  </si>
  <si>
    <t>09:00 a 11:00</t>
  </si>
  <si>
    <t>11:40 a 13:00</t>
  </si>
  <si>
    <t>09:00 a 11:40</t>
  </si>
  <si>
    <t>11:00 a 13:00</t>
  </si>
  <si>
    <t>ESC. 46</t>
  </si>
  <si>
    <t>AV. SAN MARTIN Y SAN MARCOS CALZADA</t>
  </si>
  <si>
    <t>ANDRADE 2750- CALZADA</t>
  </si>
  <si>
    <t>ESCUELA 46</t>
  </si>
  <si>
    <t>AV. SAN MARTIN Y SAN MARCOS- CALZADA</t>
  </si>
  <si>
    <t>SANCHEZ 2350 MARMOL</t>
  </si>
  <si>
    <t>ALSINA 95 - ADROGUÉ</t>
  </si>
  <si>
    <t>POCHO LEPRATTI ESCUELA 22</t>
  </si>
  <si>
    <t>BYNNON 3871- MARMOL</t>
  </si>
  <si>
    <t>ESCUELA 72</t>
  </si>
  <si>
    <t>SANTA ANA Y RAMIREZ - CALZADA</t>
  </si>
  <si>
    <t>LA PAMPA 2245 - RAFAEL CALZADA</t>
  </si>
  <si>
    <t>TORCAZA 849 - SAN JOSÉ</t>
  </si>
  <si>
    <t>SANTA ANA Y RAMIREZ- CALZADA</t>
  </si>
  <si>
    <t>ESCUELA N°12</t>
  </si>
  <si>
    <t>JORGE 447 - ADROGUE</t>
  </si>
  <si>
    <t>CERRETI 1800 - ADROGUÉ</t>
  </si>
  <si>
    <t>VUELTA DE OBLIGADO</t>
  </si>
  <si>
    <t>ESPAÑA ESQUINA SARMIENTO - RAFAEL CALZADA</t>
  </si>
  <si>
    <t>SOCIEDAD DE FOMENTO INTEGRACIÓN Y CULTURA</t>
  </si>
  <si>
    <t>CONSCRIPTO BERNARDI 3751 - MARMOL</t>
  </si>
  <si>
    <t xml:space="preserve">DRUMOND 1151 - ADROGUE </t>
  </si>
  <si>
    <t>CARGAR LAS COMISIONES QUE INICIAN A CURSAR EN EL PRIMER CUATRIMESTRE 2023</t>
  </si>
  <si>
    <t>SAN MARTIN Y SAN MARCOS- CALZADA</t>
  </si>
  <si>
    <t>DISEÑO Y DESAR. DE PROYECTOS</t>
  </si>
  <si>
    <t>WPD</t>
  </si>
  <si>
    <t>3</t>
  </si>
  <si>
    <t>INFORMÁTICA III</t>
  </si>
  <si>
    <t>WIF</t>
  </si>
  <si>
    <t>2</t>
  </si>
  <si>
    <t>LENGUA Y LITERATURA III</t>
  </si>
  <si>
    <t>WLL</t>
  </si>
  <si>
    <t>6</t>
  </si>
  <si>
    <t>PROB. SOCIAL CONTEMPORÁNEA</t>
  </si>
  <si>
    <t>WPS</t>
  </si>
  <si>
    <t>4</t>
  </si>
  <si>
    <t>QUÍMICA</t>
  </si>
  <si>
    <t>WQQ</t>
  </si>
  <si>
    <t>CIENCIA POLÍTICA</t>
  </si>
  <si>
    <t>WCP</t>
  </si>
  <si>
    <t>FÍSICA</t>
  </si>
  <si>
    <t>WFF</t>
  </si>
  <si>
    <t>HISTORIA Y GEOGRAFÍA II</t>
  </si>
  <si>
    <t>WHG</t>
  </si>
  <si>
    <t>INGLÉS II</t>
  </si>
  <si>
    <t>WIN</t>
  </si>
  <si>
    <t>LENGUA Y LITERATURA II</t>
  </si>
  <si>
    <t>CLUB SOL DE MAYO</t>
  </si>
  <si>
    <t>PRESIDENTE PERON 4620- CALZADA</t>
  </si>
  <si>
    <t>R05-4-569</t>
  </si>
  <si>
    <t>SAN MARTIN Y SAN MARCOS-CALZADA</t>
  </si>
  <si>
    <t>R05-4-570</t>
  </si>
  <si>
    <t>NUEVO DISEÑO CURRICULAR</t>
  </si>
  <si>
    <t>LENGUA Y LITERATURA I (PRÁCTICAS DEL LENGUAJE)</t>
  </si>
  <si>
    <t>EDUCACIÓN ARTÍSTICA</t>
  </si>
  <si>
    <t>WDZ</t>
  </si>
  <si>
    <t>BIOLOGÍA (BIOLOGÍA AMBIENTE Y SALUD)</t>
  </si>
  <si>
    <t>WCB</t>
  </si>
  <si>
    <t>HISTORIA Y GEOGRAFÍA I (CIENCIAS SOCIALES)</t>
  </si>
  <si>
    <t>INFORMÁTICA I (TECNOLOGÍA Y PRÁCTICAS DIGITALES)</t>
  </si>
  <si>
    <t>CLUB ATLETICO Y SOCIAL VILLA CALZADA</t>
  </si>
  <si>
    <t>SAN MARTIN 3169 CALZADA</t>
  </si>
  <si>
    <t>R05-4-571</t>
  </si>
  <si>
    <t>LEGISLACIÓN IMPOSITIVA</t>
  </si>
  <si>
    <t>WLI</t>
  </si>
  <si>
    <t>SIST. DE INFOR CONTABLE</t>
  </si>
  <si>
    <t>WSI</t>
  </si>
  <si>
    <t>SOCIEDAD DE FOMENTO  17 DE AGOSTO</t>
  </si>
  <si>
    <t>SAN CARLOS Y SAN JERONIMO-CALZADA</t>
  </si>
  <si>
    <t>R05-4-572</t>
  </si>
  <si>
    <t>SAN CARLOS Y SAN JERONIMO -CALZADA</t>
  </si>
  <si>
    <t>R05-4-573</t>
  </si>
  <si>
    <t>R05-4-574</t>
  </si>
  <si>
    <t>ESCUELA N°1 LA SANCHEZ</t>
  </si>
  <si>
    <t>R05-4-575</t>
  </si>
  <si>
    <t>R05-4-576</t>
  </si>
  <si>
    <t>SOCIEDAD DE FOMENTO BARRIO LA GLORIA</t>
  </si>
  <si>
    <t>BELGRANO 998 ESQ. FRIAS- SAN JOSE</t>
  </si>
  <si>
    <t>R05-4-577</t>
  </si>
  <si>
    <t>R05-4-578</t>
  </si>
  <si>
    <t>SUCRE 2566- CALZADA</t>
  </si>
  <si>
    <t>R05-4-579</t>
  </si>
  <si>
    <t>16:00 a 18:00</t>
  </si>
  <si>
    <t>18:40 a 20:00</t>
  </si>
  <si>
    <t>16:00 a 18:40</t>
  </si>
  <si>
    <t>R05-4-580</t>
  </si>
  <si>
    <t>JUANA AZURDUY</t>
  </si>
  <si>
    <t xml:space="preserve">LERROUX  2150 - CALZADA </t>
  </si>
  <si>
    <t>R05-4-581</t>
  </si>
  <si>
    <t>DELEGACIÓN MUNICIPAL CALZADA</t>
  </si>
  <si>
    <t>GRAL. MARTÍN MIGUEL DE GUEMES 1545</t>
  </si>
  <si>
    <t>R05-4-582</t>
  </si>
  <si>
    <t>DRUMONT 1151- ADROGUE</t>
  </si>
  <si>
    <t>R05-4-583</t>
  </si>
  <si>
    <t>LERROUX  2150- CALZADA</t>
  </si>
  <si>
    <t>R05-4-584</t>
  </si>
  <si>
    <t>ASOCIACIÓN FENIX</t>
  </si>
  <si>
    <t>SOLER 690- ADROGUE</t>
  </si>
  <si>
    <t>R05-4-585</t>
  </si>
  <si>
    <t>R05-4-586</t>
  </si>
  <si>
    <t xml:space="preserve">ESCUELA N°12
</t>
  </si>
  <si>
    <t>JORGE 447-ADROGUE</t>
  </si>
  <si>
    <t>R05-4-587</t>
  </si>
  <si>
    <t>WMC</t>
  </si>
  <si>
    <t>JORGE 447 ADROGUE</t>
  </si>
  <si>
    <t>R05-4-588</t>
  </si>
  <si>
    <t>ANDRADE 1750 - CALZADA</t>
  </si>
  <si>
    <t>R05-4-589</t>
  </si>
  <si>
    <t>R05-4-590</t>
  </si>
  <si>
    <t>ANDRADE 1750- CALZADA</t>
  </si>
  <si>
    <t>R05-4-591</t>
  </si>
  <si>
    <t xml:space="preserve">SANTA ANA Y RAMIREZ- CALZADA
</t>
  </si>
  <si>
    <t>R05-4-592</t>
  </si>
  <si>
    <t>BYNNON 3871 -MARMOL</t>
  </si>
  <si>
    <t>R05-4-593</t>
  </si>
  <si>
    <t>LA TORCAZA 849 - SAN JOSE</t>
  </si>
  <si>
    <t>R05-4-594</t>
  </si>
  <si>
    <t>ASOC CIVIL SIGLO XXI</t>
  </si>
  <si>
    <t>CERRETI 1800- ADROGUE</t>
  </si>
  <si>
    <t>R05-4-595</t>
  </si>
  <si>
    <t>RAFAEL CALZADA 1761 CALZADA</t>
  </si>
  <si>
    <t>R05-4-596</t>
  </si>
  <si>
    <t>LA PAMPA 2245- CALZADA</t>
  </si>
  <si>
    <t>R05-4-597</t>
  </si>
  <si>
    <t>BYNNON 5312- SAN JOSE</t>
  </si>
  <si>
    <t>R05-4-598</t>
  </si>
  <si>
    <t>R05-4-599</t>
  </si>
  <si>
    <t>DICYT</t>
  </si>
  <si>
    <t>CONTINUIDADES</t>
  </si>
  <si>
    <t>COMISIONES</t>
  </si>
  <si>
    <t>COM 1°1C</t>
  </si>
  <si>
    <t>COM 1°2C</t>
  </si>
  <si>
    <t>COM 2°1C</t>
  </si>
  <si>
    <t>COM 2°2C</t>
  </si>
  <si>
    <t>COM 3°1C</t>
  </si>
  <si>
    <t>COM 3°2C</t>
  </si>
  <si>
    <t>SEDES</t>
  </si>
  <si>
    <t>CUBIERTA POR APD</t>
  </si>
  <si>
    <t>CUBIERTA POR D. DIRECTA</t>
  </si>
  <si>
    <t>SIN CUBRIR</t>
  </si>
  <si>
    <t>CON FECHA</t>
  </si>
  <si>
    <t>HS REMANENTES</t>
  </si>
  <si>
    <t>Q MATERIAS</t>
  </si>
  <si>
    <t>APERTURAS</t>
  </si>
  <si>
    <t>Q DICYT</t>
  </si>
  <si>
    <t>LA PLATA</t>
  </si>
  <si>
    <t>0001</t>
  </si>
  <si>
    <t>CONCATENAR</t>
  </si>
  <si>
    <t>NOMBRE PLANILLAS</t>
  </si>
  <si>
    <t>COD</t>
  </si>
  <si>
    <t>HS</t>
  </si>
  <si>
    <t>AÑO Y CUAT</t>
  </si>
  <si>
    <t>HISTÓRICA</t>
  </si>
  <si>
    <t>CORONEL BRANDSEN</t>
  </si>
  <si>
    <t>0014</t>
  </si>
  <si>
    <t>CIENCIAS SOCIALES - 1°1C</t>
  </si>
  <si>
    <t>BIOLOGÍA</t>
  </si>
  <si>
    <t>NUEVA</t>
  </si>
  <si>
    <t>MAGDALENA</t>
  </si>
  <si>
    <t>0064</t>
  </si>
  <si>
    <t>HISTORIA Y GEOGRAFÍA I</t>
  </si>
  <si>
    <t>REAGRUPADA</t>
  </si>
  <si>
    <t>BERISSO</t>
  </si>
  <si>
    <t>0113</t>
  </si>
  <si>
    <t>INFORMÁTICA I</t>
  </si>
  <si>
    <t>ENSENADA</t>
  </si>
  <si>
    <t>0114</t>
  </si>
  <si>
    <t>INGLÉS I</t>
  </si>
  <si>
    <t>PUNTA INDIO</t>
  </si>
  <si>
    <t>0134</t>
  </si>
  <si>
    <t>LENGUA Y LITERATURA I</t>
  </si>
  <si>
    <t>AVELLANEDA</t>
  </si>
  <si>
    <t>0005</t>
  </si>
  <si>
    <t>GESTIÓN Y ADMINISTRACIÓN - 1°1C</t>
  </si>
  <si>
    <t>LOMAS DE ZAMORA</t>
  </si>
  <si>
    <t>0062</t>
  </si>
  <si>
    <t>LANÚS</t>
  </si>
  <si>
    <t>0111</t>
  </si>
  <si>
    <t>LA MATANZA CORDÓN 1</t>
  </si>
  <si>
    <t>0069</t>
  </si>
  <si>
    <t>LA MATANZA CORDÓN 2</t>
  </si>
  <si>
    <t>LA MATANZA CORDÓN 3</t>
  </si>
  <si>
    <t>CIENCIAS SOCIALES - 1°2C</t>
  </si>
  <si>
    <t>ECONOMÍA SOCIAL</t>
  </si>
  <si>
    <t>WES</t>
  </si>
  <si>
    <t>FLORENCIO VARELA</t>
  </si>
  <si>
    <t>0032</t>
  </si>
  <si>
    <t>EDUCACIÓN CÍVICA</t>
  </si>
  <si>
    <t>WEC</t>
  </si>
  <si>
    <t>QUILMES</t>
  </si>
  <si>
    <t>0085</t>
  </si>
  <si>
    <t>MATEMÁTICA I</t>
  </si>
  <si>
    <t>WMT</t>
  </si>
  <si>
    <t>BERAZATEGUI</t>
  </si>
  <si>
    <t>0119</t>
  </si>
  <si>
    <t>PSICOLOGÍA</t>
  </si>
  <si>
    <t>WPA</t>
  </si>
  <si>
    <t>0004</t>
  </si>
  <si>
    <t>SOCIOLOGÍA</t>
  </si>
  <si>
    <t>WSS</t>
  </si>
  <si>
    <t>ESTEBAN ECHEVERRÍA</t>
  </si>
  <si>
    <t>0030</t>
  </si>
  <si>
    <t>GESTIÓN Y ADMINISTRACIÓN - 1°2C</t>
  </si>
  <si>
    <t>CONTABILIDAD</t>
  </si>
  <si>
    <t>WCO</t>
  </si>
  <si>
    <t>SAN VICENTE</t>
  </si>
  <si>
    <t>0099</t>
  </si>
  <si>
    <t>ECONOMÍA APLICADA I</t>
  </si>
  <si>
    <t>WEA</t>
  </si>
  <si>
    <t>PRESIDENTE PERÓN</t>
  </si>
  <si>
    <t>0129</t>
  </si>
  <si>
    <t>EZEIZA</t>
  </si>
  <si>
    <t>0130</t>
  </si>
  <si>
    <t>TIGRE</t>
  </si>
  <si>
    <t>0055</t>
  </si>
  <si>
    <t>ORG. Y ADM. DE EMPRESAS</t>
  </si>
  <si>
    <t>WOA</t>
  </si>
  <si>
    <t>SAN FERNANDO</t>
  </si>
  <si>
    <t>0095</t>
  </si>
  <si>
    <t>CIENCIAS SOCIALES - 2°1C</t>
  </si>
  <si>
    <t>SAN ISIDRO</t>
  </si>
  <si>
    <t>0096</t>
  </si>
  <si>
    <t>VICENTE LÓPEZ</t>
  </si>
  <si>
    <t>0109</t>
  </si>
  <si>
    <t>GENERAL SAN MARTÍN</t>
  </si>
  <si>
    <t>0045</t>
  </si>
  <si>
    <t>TRES DE FEBRERO</t>
  </si>
  <si>
    <t>0117</t>
  </si>
  <si>
    <t>HURLINGHAM</t>
  </si>
  <si>
    <t>0135</t>
  </si>
  <si>
    <t>GESTIÓN Y ADMINISTRACIÓN - 2°1C</t>
  </si>
  <si>
    <t>MERLO</t>
  </si>
  <si>
    <t>0071</t>
  </si>
  <si>
    <t>MORÓN</t>
  </si>
  <si>
    <t>0100</t>
  </si>
  <si>
    <t>ITUZAINGÓ</t>
  </si>
  <si>
    <t>0136</t>
  </si>
  <si>
    <t>MORENO</t>
  </si>
  <si>
    <t>0073</t>
  </si>
  <si>
    <t>PLANIF Y GESTIÓN DE EMPRENDIMIENTOS</t>
  </si>
  <si>
    <t>WPG</t>
  </si>
  <si>
    <t>SAN MIGUEL</t>
  </si>
  <si>
    <t>0131</t>
  </si>
  <si>
    <t>CIENCIAS SOCIALES - 2°2C</t>
  </si>
  <si>
    <t>ESTADO Y POL. PCAS</t>
  </si>
  <si>
    <t>WEP</t>
  </si>
  <si>
    <t>JOSÉ C. PAZ</t>
  </si>
  <si>
    <t>0132</t>
  </si>
  <si>
    <t>INFORMÁTICA II</t>
  </si>
  <si>
    <t>MALVINAS ARGENTINAS</t>
  </si>
  <si>
    <t>0133</t>
  </si>
  <si>
    <t>MATEMÁTICA II</t>
  </si>
  <si>
    <t>CAÑUELAS</t>
  </si>
  <si>
    <t>0016</t>
  </si>
  <si>
    <t>METODOLOGÍA DE LA INVESTIGACIÓN</t>
  </si>
  <si>
    <t>WMI</t>
  </si>
  <si>
    <t>GENERAL RODRÍGUEZ</t>
  </si>
  <si>
    <t>0044</t>
  </si>
  <si>
    <t>POL. PCAS Y DDHH</t>
  </si>
  <si>
    <t>WPP</t>
  </si>
  <si>
    <t>GENERAL LAS HERAS</t>
  </si>
  <si>
    <t>0057</t>
  </si>
  <si>
    <t>GESTIÓN Y ADMINISTRACIÓN - 2°2C</t>
  </si>
  <si>
    <t>ADMIN. DE PERSONAL</t>
  </si>
  <si>
    <t>WAP</t>
  </si>
  <si>
    <t>LUJÁN</t>
  </si>
  <si>
    <t>0063</t>
  </si>
  <si>
    <t>DERECHO</t>
  </si>
  <si>
    <t>WDD</t>
  </si>
  <si>
    <t>MARCOS PAZ</t>
  </si>
  <si>
    <t>0067</t>
  </si>
  <si>
    <t>ECONOMÍA APLICADA II</t>
  </si>
  <si>
    <t>WE2</t>
  </si>
  <si>
    <t>MERCEDES</t>
  </si>
  <si>
    <t>0070</t>
  </si>
  <si>
    <t>NAVARRO</t>
  </si>
  <si>
    <t>0074</t>
  </si>
  <si>
    <t>SAN ANDRÉS DE GILES</t>
  </si>
  <si>
    <t>0093</t>
  </si>
  <si>
    <t>CIENCIAS SOCIALES - 3°1C</t>
  </si>
  <si>
    <t>SUIPACHA</t>
  </si>
  <si>
    <t>0101</t>
  </si>
  <si>
    <t>CAMPANA</t>
  </si>
  <si>
    <t>0015</t>
  </si>
  <si>
    <t>EXALTACIÓN DE LA CRUZ</t>
  </si>
  <si>
    <t>0031</t>
  </si>
  <si>
    <t>ZÁRATE</t>
  </si>
  <si>
    <t>0047</t>
  </si>
  <si>
    <t>PILAR</t>
  </si>
  <si>
    <t>0083</t>
  </si>
  <si>
    <t>GESTIÓN Y ADMINISTRACIÓN - 3°1C</t>
  </si>
  <si>
    <t>ESCOBAR</t>
  </si>
  <si>
    <t>0116</t>
  </si>
  <si>
    <t>BARADERO</t>
  </si>
  <si>
    <t>0010</t>
  </si>
  <si>
    <t>ARRECIFES</t>
  </si>
  <si>
    <t>0011</t>
  </si>
  <si>
    <t>RAMALLO</t>
  </si>
  <si>
    <t>0086</t>
  </si>
  <si>
    <t>SAN NICOLÁS</t>
  </si>
  <si>
    <t>0097</t>
  </si>
  <si>
    <t>CIENCIAS SOCIALES - 3°2C</t>
  </si>
  <si>
    <t>COMUNICACION Y MEDIOS</t>
  </si>
  <si>
    <t>WCM</t>
  </si>
  <si>
    <t>SAN PEDRO</t>
  </si>
  <si>
    <t>0098</t>
  </si>
  <si>
    <t>ESTADO Y NUEVOS MOV. SOCIALES</t>
  </si>
  <si>
    <t>WEN</t>
  </si>
  <si>
    <t>CAPITÁN SARMIENTO</t>
  </si>
  <si>
    <t>0121</t>
  </si>
  <si>
    <t>FILOSOFÍA</t>
  </si>
  <si>
    <t>WFI</t>
  </si>
  <si>
    <t>CARMEN DE ARECO</t>
  </si>
  <si>
    <t>0019</t>
  </si>
  <si>
    <t>INGLÉS III</t>
  </si>
  <si>
    <t>COLÓN</t>
  </si>
  <si>
    <t>0022</t>
  </si>
  <si>
    <t>MATEMÁTICA III</t>
  </si>
  <si>
    <t>SALTO</t>
  </si>
  <si>
    <t>0066</t>
  </si>
  <si>
    <t>GESTIÓN Y ADMINISTRACIÓN - 3°2C</t>
  </si>
  <si>
    <t>ECONOMÍA</t>
  </si>
  <si>
    <t>WEE</t>
  </si>
  <si>
    <t>PERGAMINO</t>
  </si>
  <si>
    <t>0081</t>
  </si>
  <si>
    <t>ROJAS</t>
  </si>
  <si>
    <t>0089</t>
  </si>
  <si>
    <t>SAN ANTONIO DE ARECO</t>
  </si>
  <si>
    <t>0094</t>
  </si>
  <si>
    <t>CHACABUCO</t>
  </si>
  <si>
    <t>0026</t>
  </si>
  <si>
    <t>PRÁCTICA CONT. LAB. E IMP</t>
  </si>
  <si>
    <t>WPC</t>
  </si>
  <si>
    <t>GENERAL ARENALES</t>
  </si>
  <si>
    <t>0035</t>
  </si>
  <si>
    <t>NUEVO DISEÑO CURRICULAR - 1°1C</t>
  </si>
  <si>
    <t>GENERAL PINTO</t>
  </si>
  <si>
    <t>0042</t>
  </si>
  <si>
    <t>GENERAL VIAMONTE</t>
  </si>
  <si>
    <t>0048</t>
  </si>
  <si>
    <t>JUNÍN</t>
  </si>
  <si>
    <t>0053</t>
  </si>
  <si>
    <t>LEANDRO N. ALEM</t>
  </si>
  <si>
    <t>0058</t>
  </si>
  <si>
    <t>LINCOLN</t>
  </si>
  <si>
    <t>0059</t>
  </si>
  <si>
    <t>FLORENTINO AMEGHINO</t>
  </si>
  <si>
    <t>0128</t>
  </si>
  <si>
    <t>ALBERTI</t>
  </si>
  <si>
    <t>0003</t>
  </si>
  <si>
    <t>BRAGADO</t>
  </si>
  <si>
    <t>0013</t>
  </si>
  <si>
    <t>CARLOS CASARES</t>
  </si>
  <si>
    <t>0017</t>
  </si>
  <si>
    <t>CHIVILCOY</t>
  </si>
  <si>
    <t>0028</t>
  </si>
  <si>
    <t>NUEVE DE JULIO</t>
  </si>
  <si>
    <t>0076</t>
  </si>
  <si>
    <t>PEHUAJÓ</t>
  </si>
  <si>
    <t>0079</t>
  </si>
  <si>
    <t>HIPÓLITO YRIGOYEN</t>
  </si>
  <si>
    <t>0118</t>
  </si>
  <si>
    <t>CARLOS TEJEDOR</t>
  </si>
  <si>
    <t>0018</t>
  </si>
  <si>
    <t>GENERAL VILLEGAS</t>
  </si>
  <si>
    <t>0049</t>
  </si>
  <si>
    <t>PELLEGRINI</t>
  </si>
  <si>
    <t>0080</t>
  </si>
  <si>
    <t>RIVADAVIA</t>
  </si>
  <si>
    <t>0088</t>
  </si>
  <si>
    <t>TRENQUE LAUQUEN</t>
  </si>
  <si>
    <t>0106</t>
  </si>
  <si>
    <t>SALLIQUELÓ</t>
  </si>
  <si>
    <t>0120</t>
  </si>
  <si>
    <t>TRES LOMAS</t>
  </si>
  <si>
    <t>0127</t>
  </si>
  <si>
    <t>CHASCOMÚS</t>
  </si>
  <si>
    <t>0027</t>
  </si>
  <si>
    <t>GENERAL BELGRANO</t>
  </si>
  <si>
    <t>0036</t>
  </si>
  <si>
    <t>GENERAL PAZ</t>
  </si>
  <si>
    <t>0041</t>
  </si>
  <si>
    <t>MONTE</t>
  </si>
  <si>
    <t>0072</t>
  </si>
  <si>
    <t>PILA</t>
  </si>
  <si>
    <t>0082</t>
  </si>
  <si>
    <t>RAUCH</t>
  </si>
  <si>
    <t>0087</t>
  </si>
  <si>
    <t>LEZAMA</t>
  </si>
  <si>
    <t>0137</t>
  </si>
  <si>
    <t>AYACUCHO</t>
  </si>
  <si>
    <t>0006</t>
  </si>
  <si>
    <t>CASTELLI</t>
  </si>
  <si>
    <t>0021</t>
  </si>
  <si>
    <t>DOLORES</t>
  </si>
  <si>
    <t>0029</t>
  </si>
  <si>
    <t>GENERAL GUIDO</t>
  </si>
  <si>
    <t>0037</t>
  </si>
  <si>
    <t>GENERAL LAVALLE</t>
  </si>
  <si>
    <t>0039</t>
  </si>
  <si>
    <t>GENERAL MADARIAGA</t>
  </si>
  <si>
    <t>0040</t>
  </si>
  <si>
    <t>MAIPÚ</t>
  </si>
  <si>
    <t>0065</t>
  </si>
  <si>
    <t>TORDILLO</t>
  </si>
  <si>
    <t>0104</t>
  </si>
  <si>
    <t>PARTIDO DE LA COSTA</t>
  </si>
  <si>
    <t>0123</t>
  </si>
  <si>
    <t>PINAMAR</t>
  </si>
  <si>
    <t>0124</t>
  </si>
  <si>
    <t>VILLA GESELL</t>
  </si>
  <si>
    <t>0125</t>
  </si>
  <si>
    <t>GENERAL ALVARADO</t>
  </si>
  <si>
    <t>0033</t>
  </si>
  <si>
    <t>GENERAL PUEYRREDÓN</t>
  </si>
  <si>
    <t>0043</t>
  </si>
  <si>
    <t>MAR CHIQUITA</t>
  </si>
  <si>
    <t>0068</t>
  </si>
  <si>
    <t>BALCARCE</t>
  </si>
  <si>
    <t>0009</t>
  </si>
  <si>
    <t>LOBERÍA</t>
  </si>
  <si>
    <t>0060</t>
  </si>
  <si>
    <t>NECOCHEA</t>
  </si>
  <si>
    <t>0075</t>
  </si>
  <si>
    <t>TANDIL</t>
  </si>
  <si>
    <t>0102</t>
  </si>
  <si>
    <t>SAN CAYETANO</t>
  </si>
  <si>
    <t>0115</t>
  </si>
  <si>
    <t>CORONEL DORREGO</t>
  </si>
  <si>
    <t>0023</t>
  </si>
  <si>
    <t>CORONEL PRINGLES</t>
  </si>
  <si>
    <t>0024</t>
  </si>
  <si>
    <t>A. GONZÁLES CHAVES</t>
  </si>
  <si>
    <t>0050</t>
  </si>
  <si>
    <t>BENITO JUÁREZ</t>
  </si>
  <si>
    <t>0052</t>
  </si>
  <si>
    <t>LAPRIDA</t>
  </si>
  <si>
    <t>0054</t>
  </si>
  <si>
    <t>TRES ARROYOS</t>
  </si>
  <si>
    <t>0107</t>
  </si>
  <si>
    <t>BAHÍA BLANCA</t>
  </si>
  <si>
    <t>0008</t>
  </si>
  <si>
    <t>PATAGONES</t>
  </si>
  <si>
    <t>0078</t>
  </si>
  <si>
    <t>VILLARINO</t>
  </si>
  <si>
    <t>0110</t>
  </si>
  <si>
    <t>CORONEL ROSALES</t>
  </si>
  <si>
    <t>0112</t>
  </si>
  <si>
    <t>MONTE HERMOSO</t>
  </si>
  <si>
    <t>0126</t>
  </si>
  <si>
    <t>ADOLFO ALSINA</t>
  </si>
  <si>
    <t>0002</t>
  </si>
  <si>
    <t>DAIREAUX</t>
  </si>
  <si>
    <t>0020</t>
  </si>
  <si>
    <t>CORONEL SUÁREZ</t>
  </si>
  <si>
    <t>0025</t>
  </si>
  <si>
    <t>GENERAL LAMADRID</t>
  </si>
  <si>
    <t>0038</t>
  </si>
  <si>
    <t>GUAMINÍ</t>
  </si>
  <si>
    <t>0051</t>
  </si>
  <si>
    <t>PUÁN</t>
  </si>
  <si>
    <t>0084</t>
  </si>
  <si>
    <t>SAAVEDRA</t>
  </si>
  <si>
    <t>0091</t>
  </si>
  <si>
    <t>TORNQUIST</t>
  </si>
  <si>
    <t>0105</t>
  </si>
  <si>
    <t>GENERAL ALVEAR</t>
  </si>
  <si>
    <t>0034</t>
  </si>
  <si>
    <t>LAS FLORES</t>
  </si>
  <si>
    <t>0056</t>
  </si>
  <si>
    <t>LOBOS</t>
  </si>
  <si>
    <t>0061</t>
  </si>
  <si>
    <t>ROQUE PÉREZ</t>
  </si>
  <si>
    <t>0090</t>
  </si>
  <si>
    <t>SALADILLO</t>
  </si>
  <si>
    <t>0092</t>
  </si>
  <si>
    <t>VEINTICINCO DE MAYO</t>
  </si>
  <si>
    <t>0108</t>
  </si>
  <si>
    <t>AZUL</t>
  </si>
  <si>
    <t>0007</t>
  </si>
  <si>
    <t>BOLÍVAR</t>
  </si>
  <si>
    <t>0012</t>
  </si>
  <si>
    <t>OLAVARRÍA</t>
  </si>
  <si>
    <t>0077</t>
  </si>
  <si>
    <t>TAPALQUÉ</t>
  </si>
  <si>
    <t>0103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</si>
</sst>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quot; DE &quot;mmmm"/>
  </numFmts>
  <fonts count="26">
    <font>
      <sz val="10"/>
      <color rgb="FF000000"/>
      <name val="Arial"/>
      <scheme val="minor"/>
    </font>
    <font>
      <sz val="10"/>
      <color theme="1"/>
      <name val="Arial"/>
      <scheme val="minor"/>
    </font>
    <font>
      <b/>
      <sz val="10"/>
      <color rgb="FFFFFFFF"/>
      <name val="Arial"/>
      <scheme val="minor"/>
    </font>
    <font>
      <sz val="14"/>
      <color theme="1"/>
      <name val="Arial"/>
      <scheme val="minor"/>
    </font>
    <font>
      <b/>
      <sz val="10"/>
      <color rgb="FFFFFFFF"/>
      <name val="Arial"/>
      <scheme val="minor"/>
    </font>
    <font>
      <b/>
      <sz val="10"/>
      <color rgb="FF314C59"/>
      <name val="Arial"/>
      <scheme val="minor"/>
    </font>
    <font>
      <sz val="7"/>
      <color theme="1"/>
      <name val="Arial"/>
      <scheme val="minor"/>
    </font>
    <font>
      <sz val="10"/>
      <color theme="1"/>
      <name val="Arial"/>
      <scheme val="minor"/>
    </font>
    <font>
      <i/>
      <sz val="12"/>
      <color theme="1"/>
      <name val="Arial"/>
      <scheme val="minor"/>
    </font>
    <font>
      <sz val="12"/>
      <color theme="1"/>
      <name val="Arial"/>
      <scheme val="minor"/>
    </font>
    <font>
      <i/>
      <sz val="10"/>
      <color theme="1"/>
      <name val="Arial"/>
      <scheme val="minor"/>
    </font>
    <font>
      <b/>
      <sz val="11"/>
      <color rgb="FFFFFFFF"/>
      <name val="Arial"/>
      <scheme val="minor"/>
    </font>
    <font>
      <sz val="10"/>
      <name val="Arial"/>
    </font>
    <font>
      <b/>
      <sz val="8"/>
      <color rgb="FFFFFFFF"/>
      <name val="Arial"/>
      <scheme val="minor"/>
    </font>
    <font>
      <b/>
      <sz val="7"/>
      <color rgb="FFFFFFFF"/>
      <name val="Arial"/>
      <scheme val="minor"/>
    </font>
    <font>
      <i/>
      <sz val="8"/>
      <color rgb="FFFFFFFF"/>
      <name val="Arial"/>
      <scheme val="minor"/>
    </font>
    <font>
      <sz val="10"/>
      <color theme="1"/>
      <name val="Arial"/>
    </font>
    <font>
      <i/>
      <sz val="7"/>
      <color rgb="FFFFFFFF"/>
      <name val="Arial"/>
      <scheme val="minor"/>
    </font>
    <font>
      <i/>
      <sz val="10"/>
      <color rgb="FFFFFFFF"/>
      <name val="Arial"/>
      <scheme val="minor"/>
    </font>
    <font>
      <i/>
      <sz val="9"/>
      <color rgb="FF000000"/>
      <name val="Arial"/>
      <scheme val="minor"/>
    </font>
    <font>
      <sz val="7"/>
      <color rgb="FFFFFFFF"/>
      <name val="Arial"/>
      <scheme val="minor"/>
    </font>
    <font>
      <sz val="10"/>
      <color rgb="FFFFFFFF"/>
      <name val="Arial"/>
      <scheme val="minor"/>
    </font>
    <font>
      <b/>
      <i/>
      <sz val="10"/>
      <color rgb="FF314C59"/>
      <name val="Arial"/>
      <scheme val="minor"/>
    </font>
    <font>
      <sz val="10"/>
      <color rgb="FF000000"/>
      <name val="Docs-Calibri"/>
    </font>
    <font>
      <sz val="10"/>
      <color rgb="FF000000"/>
      <name val="Arial"/>
    </font>
    <font>
      <sz val="11"/>
      <color rgb="FF222222"/>
      <name val="&quot;Google Sans&quot;"/>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3C47D"/>
        <bgColor rgb="FF93C47D"/>
      </patternFill>
    </fill>
    <fill>
      <patternFill patternType="solid">
        <fgColor rgb="FF999999"/>
        <bgColor rgb="FF999999"/>
      </patternFill>
    </fill>
    <fill>
      <patternFill patternType="solid">
        <fgColor rgb="FF000000"/>
        <bgColor rgb="FF000000"/>
      </patternFill>
    </fill>
    <fill>
      <patternFill patternType="solid">
        <fgColor rgb="FFB7B7B7"/>
        <bgColor rgb="FFB7B7B7"/>
      </patternFill>
    </fill>
    <fill>
      <patternFill patternType="solid">
        <fgColor rgb="FFCCCCCC"/>
        <bgColor rgb="FFCCCCCC"/>
      </patternFill>
    </fill>
    <fill>
      <patternFill patternType="solid">
        <fgColor rgb="FFA64D79"/>
        <bgColor rgb="FFA64D79"/>
      </patternFill>
    </fill>
  </fills>
  <borders count="75">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medium">
        <color rgb="FFC0DE00"/>
      </top>
      <bottom style="thin">
        <color rgb="FFC0DE00"/>
      </bottom>
      <diagonal/>
    </border>
    <border>
      <left/>
      <right style="thin">
        <color rgb="FFC0DE00"/>
      </right>
      <top style="medium">
        <color rgb="FFC0DE00"/>
      </top>
      <bottom style="thin">
        <color rgb="FFC0DE00"/>
      </bottom>
      <diagonal/>
    </border>
    <border>
      <left style="thin">
        <color rgb="FFC0DE00"/>
      </left>
      <right style="thin">
        <color rgb="FFC0DE00"/>
      </right>
      <top style="medium">
        <color rgb="FFC0DE00"/>
      </top>
      <bottom style="thin">
        <color rgb="FFC0DE00"/>
      </bottom>
      <diagonal/>
    </border>
    <border>
      <left style="thin">
        <color rgb="FFC0DE00"/>
      </left>
      <right/>
      <top style="medium">
        <color rgb="FFC0DE00"/>
      </top>
      <bottom style="thin">
        <color rgb="FFC0DE00"/>
      </bottom>
      <diagonal/>
    </border>
    <border>
      <left style="thin">
        <color rgb="FFFFFFFF"/>
      </left>
      <right style="thin">
        <color rgb="FFFFFFFF"/>
      </right>
      <top/>
      <bottom style="thin">
        <color rgb="FFC0DE00"/>
      </bottom>
      <diagonal/>
    </border>
    <border>
      <left/>
      <right style="medium">
        <color rgb="FFC0DE00"/>
      </right>
      <top style="medium">
        <color rgb="FFC0DE00"/>
      </top>
      <bottom style="thin">
        <color rgb="FFC0DE00"/>
      </bottom>
      <diagonal/>
    </border>
    <border>
      <left style="medium">
        <color rgb="FFC0DE00"/>
      </left>
      <right style="thin">
        <color rgb="FFC0DE00"/>
      </right>
      <top style="thin">
        <color rgb="FFC0DE00"/>
      </top>
      <bottom/>
      <diagonal/>
    </border>
    <border>
      <left style="thin">
        <color rgb="FFC0DE00"/>
      </left>
      <right style="thin">
        <color rgb="FFC0DE00"/>
      </right>
      <top style="thin">
        <color rgb="FFC0DE00"/>
      </top>
      <bottom/>
      <diagonal/>
    </border>
    <border>
      <left style="thin">
        <color rgb="FFC0DE00"/>
      </left>
      <right style="thin">
        <color rgb="FFFFFFFF"/>
      </right>
      <top style="thin">
        <color rgb="FFC0DE00"/>
      </top>
      <bottom style="thin">
        <color rgb="FFFFFFFF"/>
      </bottom>
      <diagonal/>
    </border>
    <border>
      <left style="thin">
        <color rgb="FFFFFFFF"/>
      </left>
      <right style="thin">
        <color rgb="FFFFFFFF"/>
      </right>
      <top style="thin">
        <color rgb="FFC0DE00"/>
      </top>
      <bottom style="thin">
        <color rgb="FFFFFFFF"/>
      </bottom>
      <diagonal/>
    </border>
    <border>
      <left style="thin">
        <color rgb="FFFFFFFF"/>
      </left>
      <right style="hair">
        <color rgb="FFC0DE00"/>
      </right>
      <top style="thin">
        <color rgb="FFC0DE00"/>
      </top>
      <bottom style="thin">
        <color rgb="FFFFFFFF"/>
      </bottom>
      <diagonal/>
    </border>
    <border>
      <left style="hair">
        <color rgb="FFC0DE00"/>
      </left>
      <right style="hair">
        <color rgb="FFC0DE00"/>
      </right>
      <top style="thin">
        <color rgb="FFC0DE00"/>
      </top>
      <bottom style="hair">
        <color rgb="FFC0DE00"/>
      </bottom>
      <diagonal/>
    </border>
    <border>
      <left style="hair">
        <color rgb="FFC0DE00"/>
      </left>
      <right/>
      <top style="thin">
        <color rgb="FFC0DE00"/>
      </top>
      <bottom style="hair">
        <color rgb="FFC0DE00"/>
      </bottom>
      <diagonal/>
    </border>
    <border>
      <left style="hair">
        <color rgb="FFC0DE00"/>
      </left>
      <right style="thin">
        <color rgb="FFC0DE00"/>
      </right>
      <top style="thin">
        <color rgb="FFC0DE00"/>
      </top>
      <bottom style="hair">
        <color rgb="FFC0DE00"/>
      </bottom>
      <diagonal/>
    </border>
    <border>
      <left style="thin">
        <color rgb="FFC0DE00"/>
      </left>
      <right style="medium">
        <color rgb="FFC0DE00"/>
      </right>
      <top style="thin">
        <color rgb="FFC0DE00"/>
      </top>
      <bottom/>
      <diagonal/>
    </border>
    <border>
      <left style="medium">
        <color rgb="FFC0DE00"/>
      </left>
      <right style="thin">
        <color rgb="FFC0DE00"/>
      </right>
      <top/>
      <bottom/>
      <diagonal/>
    </border>
    <border>
      <left style="thin">
        <color rgb="FFC0DE00"/>
      </left>
      <right style="thin">
        <color rgb="FFC0DE00"/>
      </right>
      <top/>
      <bottom/>
      <diagonal/>
    </border>
    <border>
      <left style="thin">
        <color rgb="FFC0DE00"/>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hair">
        <color rgb="FFC0DE00"/>
      </right>
      <top style="thin">
        <color rgb="FFFFFFFF"/>
      </top>
      <bottom style="thin">
        <color rgb="FFFFFFFF"/>
      </bottom>
      <diagonal/>
    </border>
    <border>
      <left style="hair">
        <color rgb="FFC0DE00"/>
      </left>
      <right style="hair">
        <color rgb="FFC0DE00"/>
      </right>
      <top style="hair">
        <color rgb="FFC0DE00"/>
      </top>
      <bottom style="hair">
        <color rgb="FFC0DE00"/>
      </bottom>
      <diagonal/>
    </border>
    <border>
      <left style="hair">
        <color rgb="FFC0DE00"/>
      </left>
      <right/>
      <top style="hair">
        <color rgb="FFC0DE00"/>
      </top>
      <bottom style="hair">
        <color rgb="FFC0DE00"/>
      </bottom>
      <diagonal/>
    </border>
    <border>
      <left style="hair">
        <color rgb="FFC0DE00"/>
      </left>
      <right style="thin">
        <color rgb="FFC0DE00"/>
      </right>
      <top style="hair">
        <color rgb="FFC0DE00"/>
      </top>
      <bottom style="hair">
        <color rgb="FFC0DE00"/>
      </bottom>
      <diagonal/>
    </border>
    <border>
      <left style="thin">
        <color rgb="FFC0DE00"/>
      </left>
      <right style="medium">
        <color rgb="FFC0DE00"/>
      </right>
      <top/>
      <bottom/>
      <diagonal/>
    </border>
    <border>
      <left style="medium">
        <color rgb="FFC0DE00"/>
      </left>
      <right style="thin">
        <color rgb="FFC0DE00"/>
      </right>
      <top/>
      <bottom style="medium">
        <color rgb="FFC0DE00"/>
      </bottom>
      <diagonal/>
    </border>
    <border>
      <left style="thin">
        <color rgb="FFC0DE00"/>
      </left>
      <right style="thin">
        <color rgb="FFC0DE00"/>
      </right>
      <top/>
      <bottom style="medium">
        <color rgb="FFC0DE00"/>
      </bottom>
      <diagonal/>
    </border>
    <border>
      <left style="thin">
        <color rgb="FFC0DE00"/>
      </left>
      <right style="thin">
        <color rgb="FFFFFFFF"/>
      </right>
      <top style="thin">
        <color rgb="FFFFFFFF"/>
      </top>
      <bottom style="medium">
        <color rgb="FFC0DE00"/>
      </bottom>
      <diagonal/>
    </border>
    <border>
      <left style="thin">
        <color rgb="FFFFFFFF"/>
      </left>
      <right style="thin">
        <color rgb="FFFFFFFF"/>
      </right>
      <top style="thin">
        <color rgb="FFFFFFFF"/>
      </top>
      <bottom style="medium">
        <color rgb="FFC0DE00"/>
      </bottom>
      <diagonal/>
    </border>
    <border>
      <left style="thin">
        <color rgb="FFFFFFFF"/>
      </left>
      <right style="hair">
        <color rgb="FFC0DE00"/>
      </right>
      <top style="thin">
        <color rgb="FFFFFFFF"/>
      </top>
      <bottom style="medium">
        <color rgb="FFC0DE00"/>
      </bottom>
      <diagonal/>
    </border>
    <border>
      <left style="hair">
        <color rgb="FFC0DE00"/>
      </left>
      <right style="hair">
        <color rgb="FFC0DE00"/>
      </right>
      <top style="hair">
        <color rgb="FFC0DE00"/>
      </top>
      <bottom style="medium">
        <color rgb="FFC0DE00"/>
      </bottom>
      <diagonal/>
    </border>
    <border>
      <left style="hair">
        <color rgb="FFC0DE00"/>
      </left>
      <right/>
      <top style="hair">
        <color rgb="FFC0DE00"/>
      </top>
      <bottom style="medium">
        <color rgb="FFC0DE00"/>
      </bottom>
      <diagonal/>
    </border>
    <border>
      <left style="hair">
        <color rgb="FFC0DE00"/>
      </left>
      <right style="thin">
        <color rgb="FFC0DE00"/>
      </right>
      <top style="hair">
        <color rgb="FFC0DE00"/>
      </top>
      <bottom style="medium">
        <color rgb="FFC0DE00"/>
      </bottom>
      <diagonal/>
    </border>
    <border>
      <left style="thin">
        <color rgb="FFC0DE00"/>
      </left>
      <right style="medium">
        <color rgb="FFC0DE00"/>
      </right>
      <top/>
      <bottom style="medium">
        <color rgb="FFC0DE00"/>
      </bottom>
      <diagonal/>
    </border>
    <border>
      <left style="hair">
        <color rgb="FFC0DE00"/>
      </left>
      <right style="hair">
        <color rgb="FFC0DE00"/>
      </right>
      <top style="medium">
        <color rgb="FFC0DE00"/>
      </top>
      <bottom style="hair">
        <color rgb="FFC0DE00"/>
      </bottom>
      <diagonal/>
    </border>
    <border>
      <left/>
      <right style="hair">
        <color rgb="FFC0DE00"/>
      </right>
      <top style="medium">
        <color rgb="FFC0DE00"/>
      </top>
      <bottom style="hair">
        <color rgb="FFC0DE00"/>
      </bottom>
      <diagonal/>
    </border>
    <border>
      <left style="hair">
        <color rgb="FFC0DE00"/>
      </left>
      <right style="hair">
        <color rgb="FFC0DE00"/>
      </right>
      <top/>
      <bottom style="hair">
        <color rgb="FFC0DE00"/>
      </bottom>
      <diagonal/>
    </border>
    <border>
      <left/>
      <right style="hair">
        <color rgb="FFC0DE00"/>
      </right>
      <top/>
      <bottom style="hair">
        <color rgb="FFC0DE00"/>
      </bottom>
      <diagonal/>
    </border>
    <border>
      <left style="hair">
        <color rgb="FFC0DE00"/>
      </left>
      <right style="hair">
        <color rgb="FFC0DE00"/>
      </right>
      <top/>
      <bottom style="medium">
        <color rgb="FFC0DE00"/>
      </bottom>
      <diagonal/>
    </border>
    <border>
      <left/>
      <right style="hair">
        <color rgb="FFC0DE00"/>
      </right>
      <top/>
      <bottom style="medium">
        <color rgb="FFC0DE00"/>
      </bottom>
      <diagonal/>
    </border>
    <border>
      <left style="medium">
        <color rgb="FFC0DE00"/>
      </left>
      <right style="thin">
        <color rgb="FFF5959C"/>
      </right>
      <top/>
      <bottom/>
      <diagonal/>
    </border>
    <border>
      <left style="thin">
        <color rgb="FFF5959C"/>
      </left>
      <right style="thin">
        <color rgb="FFF5959C"/>
      </right>
      <top/>
      <bottom/>
      <diagonal/>
    </border>
    <border>
      <left style="thin">
        <color rgb="FFF5959C"/>
      </left>
      <right style="thin">
        <color rgb="FFF5959C"/>
      </right>
      <top/>
      <bottom style="thin">
        <color rgb="FFFFFFFF"/>
      </bottom>
      <diagonal/>
    </border>
    <border>
      <left style="thin">
        <color rgb="FFF5959C"/>
      </left>
      <right style="dotted">
        <color rgb="FFF5959C"/>
      </right>
      <top/>
      <bottom style="dotted">
        <color rgb="FFF5959C"/>
      </bottom>
      <diagonal/>
    </border>
    <border>
      <left style="dotted">
        <color rgb="FFF5959C"/>
      </left>
      <right style="dotted">
        <color rgb="FFF5959C"/>
      </right>
      <top/>
      <bottom style="dotted">
        <color rgb="FFF5959C"/>
      </bottom>
      <diagonal/>
    </border>
    <border>
      <left style="dotted">
        <color rgb="FFF5959C"/>
      </left>
      <right style="thin">
        <color rgb="FFF5959C"/>
      </right>
      <top/>
      <bottom style="dotted">
        <color rgb="FFF5959C"/>
      </bottom>
      <diagonal/>
    </border>
    <border>
      <left style="thin">
        <color rgb="FFF5959C"/>
      </left>
      <right style="thin">
        <color rgb="FFF5959C"/>
      </right>
      <top style="thin">
        <color rgb="FFFFFFFF"/>
      </top>
      <bottom style="thin">
        <color rgb="FFFFFFFF"/>
      </bottom>
      <diagonal/>
    </border>
    <border>
      <left style="thin">
        <color rgb="FFF5959C"/>
      </left>
      <right style="dotted">
        <color rgb="FFF5959C"/>
      </right>
      <top style="dotted">
        <color rgb="FFF5959C"/>
      </top>
      <bottom style="dotted">
        <color rgb="FFF5959C"/>
      </bottom>
      <diagonal/>
    </border>
    <border>
      <left style="dotted">
        <color rgb="FFF5959C"/>
      </left>
      <right style="dotted">
        <color rgb="FFF5959C"/>
      </right>
      <top style="dotted">
        <color rgb="FFF5959C"/>
      </top>
      <bottom style="dotted">
        <color rgb="FFF5959C"/>
      </bottom>
      <diagonal/>
    </border>
    <border>
      <left style="dotted">
        <color rgb="FFF5959C"/>
      </left>
      <right style="thin">
        <color rgb="FFF5959C"/>
      </right>
      <top style="dotted">
        <color rgb="FFF5959C"/>
      </top>
      <bottom style="dotted">
        <color rgb="FFF5959C"/>
      </bottom>
      <diagonal/>
    </border>
    <border>
      <left style="medium">
        <color rgb="FFC0DE00"/>
      </left>
      <right style="thin">
        <color rgb="FFF5959C"/>
      </right>
      <top/>
      <bottom style="medium">
        <color rgb="FFF5959C"/>
      </bottom>
      <diagonal/>
    </border>
    <border>
      <left style="thin">
        <color rgb="FFF5959C"/>
      </left>
      <right style="thin">
        <color rgb="FFF5959C"/>
      </right>
      <top/>
      <bottom style="medium">
        <color rgb="FFF5959C"/>
      </bottom>
      <diagonal/>
    </border>
    <border>
      <left style="thin">
        <color rgb="FFF5959C"/>
      </left>
      <right style="thin">
        <color rgb="FFF5959C"/>
      </right>
      <top style="thin">
        <color rgb="FFFFFFFF"/>
      </top>
      <bottom style="medium">
        <color rgb="FFF5959C"/>
      </bottom>
      <diagonal/>
    </border>
    <border>
      <left style="thin">
        <color rgb="FFF5959C"/>
      </left>
      <right style="dotted">
        <color rgb="FFF5959C"/>
      </right>
      <top style="dotted">
        <color rgb="FFF5959C"/>
      </top>
      <bottom style="medium">
        <color rgb="FFF5959C"/>
      </bottom>
      <diagonal/>
    </border>
    <border>
      <left style="dotted">
        <color rgb="FFF5959C"/>
      </left>
      <right style="dotted">
        <color rgb="FFF5959C"/>
      </right>
      <top style="dotted">
        <color rgb="FFF5959C"/>
      </top>
      <bottom style="medium">
        <color rgb="FFF5959C"/>
      </bottom>
      <diagonal/>
    </border>
    <border>
      <left style="dotted">
        <color rgb="FFF5959C"/>
      </left>
      <right style="thin">
        <color rgb="FFF5959C"/>
      </right>
      <top style="dotted">
        <color rgb="FFF5959C"/>
      </top>
      <bottom style="medium">
        <color rgb="FFF5959C"/>
      </bottom>
      <diagonal/>
    </border>
    <border>
      <left/>
      <right style="thin">
        <color rgb="FFF5959C"/>
      </right>
      <top/>
      <bottom/>
      <diagonal/>
    </border>
    <border>
      <left/>
      <right style="thin">
        <color rgb="FFF5959C"/>
      </right>
      <top/>
      <bottom style="medium">
        <color rgb="FFF5959C"/>
      </bottom>
      <diagonal/>
    </border>
    <border>
      <left/>
      <right style="dotted">
        <color rgb="FFF5959C"/>
      </right>
      <top style="medium">
        <color rgb="FFF5959C"/>
      </top>
      <bottom style="dotted">
        <color rgb="FFF5959C"/>
      </bottom>
      <diagonal/>
    </border>
    <border>
      <left/>
      <right style="thin">
        <color rgb="FFF5959C"/>
      </right>
      <top style="medium">
        <color rgb="FFF5959C"/>
      </top>
      <bottom style="dotted">
        <color rgb="FFF5959C"/>
      </bottom>
      <diagonal/>
    </border>
    <border>
      <left/>
      <right style="dotted">
        <color rgb="FFF5959C"/>
      </right>
      <top/>
      <bottom style="dotted">
        <color rgb="FFF5959C"/>
      </bottom>
      <diagonal/>
    </border>
    <border>
      <left/>
      <right style="thin">
        <color rgb="FFF5959C"/>
      </right>
      <top/>
      <bottom style="dotted">
        <color rgb="FFF5959C"/>
      </bottom>
      <diagonal/>
    </border>
    <border>
      <left style="thin">
        <color rgb="FFF5959C"/>
      </left>
      <right style="dotted">
        <color rgb="FFF5959C"/>
      </right>
      <top/>
      <bottom style="medium">
        <color rgb="FFF5959C"/>
      </bottom>
      <diagonal/>
    </border>
    <border>
      <left/>
      <right style="dotted">
        <color rgb="FFF5959C"/>
      </right>
      <top/>
      <bottom style="medium">
        <color rgb="FFF5959C"/>
      </bottom>
      <diagonal/>
    </border>
    <border>
      <left style="thick">
        <color rgb="FFE7A56D"/>
      </left>
      <right/>
      <top style="thick">
        <color rgb="FFE7A56D"/>
      </top>
      <bottom/>
      <diagonal/>
    </border>
    <border>
      <left/>
      <right/>
      <top style="thick">
        <color rgb="FFE7A56D"/>
      </top>
      <bottom/>
      <diagonal/>
    </border>
    <border>
      <left/>
      <right style="thick">
        <color rgb="FFE7A56D"/>
      </right>
      <top style="thick">
        <color rgb="FFE7A56D"/>
      </top>
      <bottom/>
      <diagonal/>
    </border>
    <border>
      <left style="thick">
        <color rgb="FFE7A56D"/>
      </left>
      <right/>
      <top/>
      <bottom/>
      <diagonal/>
    </border>
    <border>
      <left/>
      <right style="thick">
        <color rgb="FFE7A56D"/>
      </right>
      <top/>
      <bottom/>
      <diagonal/>
    </border>
    <border>
      <left style="thick">
        <color rgb="FFE7A56D"/>
      </left>
      <right/>
      <top style="thick">
        <color rgb="FFE7A56D"/>
      </top>
      <bottom style="thick">
        <color rgb="FFE7A56D"/>
      </bottom>
      <diagonal/>
    </border>
    <border>
      <left/>
      <right/>
      <top style="thick">
        <color rgb="FFE7A56D"/>
      </top>
      <bottom style="thick">
        <color rgb="FFE7A56D"/>
      </bottom>
      <diagonal/>
    </border>
    <border>
      <left/>
      <right style="thick">
        <color rgb="FFE7A56D"/>
      </right>
      <top style="thick">
        <color rgb="FFE7A56D"/>
      </top>
      <bottom style="thick">
        <color rgb="FFE7A56D"/>
      </bottom>
      <diagonal/>
    </border>
  </borders>
  <cellStyleXfs count="1">
    <xf numFmtId="0" fontId="0" fillId="0" borderId="0"/>
  </cellStyleXfs>
  <cellXfs count="174">
    <xf numFmtId="0" fontId="0" fillId="0" borderId="0" xfId="0" applyFont="1" applyAlignment="1"/>
    <xf numFmtId="0" fontId="1" fillId="0" borderId="0" xfId="0" applyFont="1" applyAlignment="1"/>
    <xf numFmtId="0" fontId="1" fillId="0" borderId="0" xfId="0" applyFont="1" applyAlignment="1">
      <alignment vertical="top"/>
    </xf>
    <xf numFmtId="0" fontId="3" fillId="0" borderId="0" xfId="0" applyFont="1" applyAlignment="1"/>
    <xf numFmtId="0" fontId="1" fillId="0" borderId="0" xfId="0" applyFont="1" applyAlignment="1"/>
    <xf numFmtId="0" fontId="1" fillId="0" borderId="0" xfId="0" applyFont="1" applyAlignment="1">
      <alignment horizontal="center" vertical="center"/>
    </xf>
    <xf numFmtId="0" fontId="1" fillId="0" borderId="0" xfId="0" applyFont="1" applyAlignment="1"/>
    <xf numFmtId="0" fontId="4" fillId="2" borderId="0" xfId="0" applyFont="1" applyFill="1" applyAlignment="1">
      <alignment vertical="center"/>
    </xf>
    <xf numFmtId="0" fontId="5" fillId="2" borderId="0" xfId="0" applyFont="1" applyFill="1" applyAlignment="1">
      <alignment vertical="center"/>
    </xf>
    <xf numFmtId="0" fontId="6" fillId="0" borderId="0" xfId="0" applyFont="1" applyAlignment="1"/>
    <xf numFmtId="0" fontId="7" fillId="0" borderId="0" xfId="0" applyFont="1" applyAlignment="1"/>
    <xf numFmtId="0" fontId="8" fillId="0" borderId="0" xfId="0" applyFont="1" applyAlignment="1">
      <alignment vertical="center"/>
    </xf>
    <xf numFmtId="0" fontId="1" fillId="0" borderId="0" xfId="0" applyFont="1" applyAlignment="1">
      <alignment vertical="top"/>
    </xf>
    <xf numFmtId="0" fontId="9" fillId="0" borderId="0" xfId="0" applyFont="1" applyAlignment="1">
      <alignment vertical="top"/>
    </xf>
    <xf numFmtId="0" fontId="10" fillId="0" borderId="0" xfId="0" applyFont="1" applyAlignment="1">
      <alignment vertical="center" wrapText="1"/>
    </xf>
    <xf numFmtId="0" fontId="6" fillId="0" borderId="0" xfId="0" applyFont="1" applyAlignment="1">
      <alignment vertical="top"/>
    </xf>
    <xf numFmtId="0" fontId="7" fillId="0" borderId="0" xfId="0" applyFont="1" applyAlignment="1">
      <alignment vertical="top"/>
    </xf>
    <xf numFmtId="0" fontId="4" fillId="4"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7" fillId="8" borderId="12" xfId="0" applyFont="1" applyFill="1" applyBorder="1" applyAlignment="1">
      <alignment horizontal="left" vertical="center"/>
    </xf>
    <xf numFmtId="0" fontId="18" fillId="8" borderId="13" xfId="0" applyFont="1" applyFill="1" applyBorder="1" applyAlignment="1">
      <alignment horizontal="center" vertical="center"/>
    </xf>
    <xf numFmtId="0" fontId="18" fillId="8" borderId="14"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7" fillId="8" borderId="21"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23" xfId="0" applyFont="1" applyFill="1" applyBorder="1" applyAlignment="1">
      <alignment horizontal="center" vertical="center"/>
    </xf>
    <xf numFmtId="0" fontId="1"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0" fillId="8" borderId="30" xfId="0" applyFont="1" applyFill="1" applyBorder="1" applyAlignment="1">
      <alignment horizontal="center" vertical="center"/>
    </xf>
    <xf numFmtId="0" fontId="18" fillId="8" borderId="31" xfId="0" applyFont="1" applyFill="1" applyBorder="1" applyAlignment="1">
      <alignment horizontal="center" vertical="center"/>
    </xf>
    <xf numFmtId="0" fontId="21" fillId="8" borderId="32" xfId="0" applyFont="1" applyFill="1" applyBorder="1" applyAlignment="1">
      <alignment horizontal="center"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6" fillId="0" borderId="37" xfId="0" applyFont="1" applyBorder="1"/>
    <xf numFmtId="0" fontId="16" fillId="0" borderId="38" xfId="0" applyFont="1" applyBorder="1"/>
    <xf numFmtId="0" fontId="16" fillId="0" borderId="38" xfId="0" applyFont="1" applyBorder="1" applyAlignment="1">
      <alignment horizontal="center" wrapText="1"/>
    </xf>
    <xf numFmtId="0" fontId="16" fillId="0" borderId="39" xfId="0" applyFont="1" applyBorder="1"/>
    <xf numFmtId="0" fontId="16" fillId="0" borderId="40" xfId="0" applyFont="1" applyBorder="1"/>
    <xf numFmtId="0" fontId="16" fillId="0" borderId="40" xfId="0" applyFont="1" applyBorder="1"/>
    <xf numFmtId="0" fontId="16" fillId="0" borderId="40" xfId="0" applyFont="1" applyBorder="1" applyAlignment="1">
      <alignment horizontal="center" wrapText="1"/>
    </xf>
    <xf numFmtId="0" fontId="16" fillId="0" borderId="40" xfId="0" applyFont="1" applyBorder="1" applyAlignment="1">
      <alignment horizontal="center" wrapText="1"/>
    </xf>
    <xf numFmtId="0" fontId="16" fillId="0" borderId="41" xfId="0" applyFont="1" applyBorder="1" applyAlignment="1">
      <alignment horizontal="center" wrapText="1"/>
    </xf>
    <xf numFmtId="0" fontId="16" fillId="0" borderId="42" xfId="0" applyFont="1" applyBorder="1"/>
    <xf numFmtId="0" fontId="16" fillId="0" borderId="42" xfId="0" applyFont="1" applyBorder="1" applyAlignment="1">
      <alignment horizontal="center" wrapText="1"/>
    </xf>
    <xf numFmtId="0" fontId="16" fillId="0" borderId="42" xfId="0" applyFont="1" applyBorder="1"/>
    <xf numFmtId="0" fontId="1"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 fillId="3" borderId="2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6" fillId="0" borderId="37" xfId="0" applyFont="1" applyBorder="1" applyAlignment="1">
      <alignment horizontal="center" wrapText="1"/>
    </xf>
    <xf numFmtId="0" fontId="16" fillId="0" borderId="39" xfId="0" applyFont="1" applyBorder="1" applyAlignment="1">
      <alignment horizontal="center" wrapText="1"/>
    </xf>
    <xf numFmtId="0" fontId="16" fillId="0" borderId="39" xfId="0" applyFont="1" applyBorder="1" applyAlignment="1">
      <alignment horizontal="center" wrapText="1"/>
    </xf>
    <xf numFmtId="0" fontId="16" fillId="0" borderId="41" xfId="0" applyFont="1" applyBorder="1"/>
    <xf numFmtId="0" fontId="16" fillId="0" borderId="42" xfId="0" applyFont="1" applyBorder="1" applyAlignment="1">
      <alignment horizontal="center"/>
    </xf>
    <xf numFmtId="0" fontId="1" fillId="0" borderId="25" xfId="0" applyFont="1" applyBorder="1" applyAlignment="1">
      <alignment horizontal="center" vertical="center" wrapText="1"/>
    </xf>
    <xf numFmtId="0" fontId="22" fillId="2" borderId="0" xfId="0" applyFont="1" applyFill="1" applyAlignment="1">
      <alignment vertical="center"/>
    </xf>
    <xf numFmtId="0" fontId="4" fillId="9" borderId="22"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17" fillId="8" borderId="45" xfId="0" applyFont="1" applyFill="1" applyBorder="1" applyAlignment="1">
      <alignment horizontal="left" vertical="center"/>
    </xf>
    <xf numFmtId="0" fontId="18" fillId="8" borderId="45" xfId="0" applyFont="1" applyFill="1" applyBorder="1" applyAlignment="1">
      <alignment horizontal="center" vertical="center"/>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7" fillId="8" borderId="49" xfId="0" applyFont="1" applyFill="1" applyBorder="1" applyAlignment="1">
      <alignment horizontal="center" vertical="center"/>
    </xf>
    <xf numFmtId="0" fontId="18" fillId="8" borderId="49"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20" fillId="8" borderId="55" xfId="0" applyFont="1" applyFill="1" applyBorder="1" applyAlignment="1">
      <alignment horizontal="center" vertical="center"/>
    </xf>
    <xf numFmtId="0" fontId="18" fillId="8" borderId="55" xfId="0" applyFont="1" applyFill="1" applyBorder="1" applyAlignment="1">
      <alignment horizontal="center" vertical="center"/>
    </xf>
    <xf numFmtId="0" fontId="21" fillId="8" borderId="55" xfId="0" applyFont="1" applyFill="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6" fillId="0" borderId="61" xfId="0" applyFont="1" applyBorder="1" applyAlignment="1"/>
    <xf numFmtId="0" fontId="16" fillId="0" borderId="61" xfId="0" applyFont="1" applyBorder="1"/>
    <xf numFmtId="0" fontId="16" fillId="0" borderId="62" xfId="0" applyFont="1" applyBorder="1"/>
    <xf numFmtId="0" fontId="16" fillId="0" borderId="63" xfId="0" applyFont="1" applyBorder="1" applyAlignment="1">
      <alignment horizontal="center" wrapText="1"/>
    </xf>
    <xf numFmtId="0" fontId="16" fillId="0" borderId="63" xfId="0" applyFont="1" applyBorder="1"/>
    <xf numFmtId="0" fontId="16" fillId="0" borderId="63" xfId="0" applyFont="1" applyBorder="1" applyAlignment="1">
      <alignment horizontal="center" wrapText="1"/>
    </xf>
    <xf numFmtId="0" fontId="16" fillId="0" borderId="64" xfId="0" applyFont="1" applyBorder="1"/>
    <xf numFmtId="0" fontId="16" fillId="0" borderId="46" xfId="0" applyFont="1" applyBorder="1"/>
    <xf numFmtId="0" fontId="16" fillId="0" borderId="46" xfId="0" applyFont="1" applyBorder="1" applyAlignment="1">
      <alignment horizontal="center" wrapText="1"/>
    </xf>
    <xf numFmtId="0" fontId="16" fillId="0" borderId="46" xfId="0" applyFont="1" applyBorder="1" applyAlignment="1">
      <alignment horizontal="center" wrapText="1"/>
    </xf>
    <xf numFmtId="0" fontId="16" fillId="0" borderId="64" xfId="0" applyFont="1" applyBorder="1"/>
    <xf numFmtId="0" fontId="16" fillId="0" borderId="65" xfId="0" applyFont="1" applyBorder="1" applyAlignment="1">
      <alignment horizontal="center" wrapText="1"/>
    </xf>
    <xf numFmtId="0" fontId="16" fillId="0" borderId="66" xfId="0" applyFont="1" applyBorder="1"/>
    <xf numFmtId="0" fontId="16" fillId="0" borderId="65" xfId="0" applyFont="1" applyBorder="1" applyAlignment="1">
      <alignment horizontal="center" wrapText="1"/>
    </xf>
    <xf numFmtId="0" fontId="16" fillId="0" borderId="66" xfId="0" applyFont="1" applyBorder="1" applyAlignment="1">
      <alignment horizontal="center" wrapText="1"/>
    </xf>
    <xf numFmtId="0" fontId="16" fillId="0" borderId="60" xfId="0" applyFont="1" applyBorder="1"/>
    <xf numFmtId="0" fontId="25" fillId="3" borderId="67" xfId="0" applyFont="1" applyFill="1" applyBorder="1" applyAlignment="1"/>
    <xf numFmtId="0" fontId="1" fillId="0" borderId="68" xfId="0" applyFont="1" applyBorder="1" applyAlignment="1"/>
    <xf numFmtId="0" fontId="1" fillId="0" borderId="69" xfId="0" applyFont="1" applyBorder="1"/>
    <xf numFmtId="0" fontId="25" fillId="3" borderId="70" xfId="0" applyFont="1" applyFill="1" applyBorder="1" applyAlignment="1"/>
    <xf numFmtId="0" fontId="1" fillId="0" borderId="71" xfId="0" applyFont="1" applyBorder="1"/>
    <xf numFmtId="0" fontId="1" fillId="0" borderId="71" xfId="0" applyFont="1" applyBorder="1" applyAlignment="1"/>
    <xf numFmtId="0" fontId="25" fillId="3" borderId="72" xfId="0" applyFont="1" applyFill="1" applyBorder="1" applyAlignment="1"/>
    <xf numFmtId="0" fontId="1" fillId="0" borderId="73" xfId="0" applyFont="1" applyBorder="1" applyAlignment="1"/>
    <xf numFmtId="0" fontId="1" fillId="0" borderId="74" xfId="0" applyFont="1" applyBorder="1"/>
    <xf numFmtId="0" fontId="25" fillId="3" borderId="0" xfId="0" applyFont="1" applyFill="1" applyAlignment="1"/>
    <xf numFmtId="0" fontId="16" fillId="0" borderId="0" xfId="0" applyFont="1" applyAlignment="1"/>
    <xf numFmtId="49" fontId="1" fillId="0" borderId="0" xfId="0" applyNumberFormat="1" applyFont="1" applyAlignment="1"/>
    <xf numFmtId="0" fontId="1" fillId="0" borderId="0" xfId="0" applyFont="1" applyAlignment="1"/>
    <xf numFmtId="0" fontId="16" fillId="0" borderId="0" xfId="0" applyFont="1" applyAlignment="1"/>
    <xf numFmtId="0" fontId="1" fillId="0" borderId="0" xfId="0" applyFont="1" applyAlignment="1"/>
    <xf numFmtId="0" fontId="16" fillId="0" borderId="0" xfId="0" applyFont="1" applyAlignment="1"/>
    <xf numFmtId="0" fontId="16" fillId="0" borderId="0" xfId="0" applyFont="1" applyAlignment="1">
      <alignment horizontal="right"/>
    </xf>
    <xf numFmtId="0" fontId="16" fillId="0" borderId="0" xfId="0" applyFont="1" applyAlignment="1">
      <alignment horizontal="right"/>
    </xf>
    <xf numFmtId="0" fontId="16" fillId="0" borderId="0" xfId="0" applyFont="1" applyAlignment="1"/>
    <xf numFmtId="0" fontId="1" fillId="0" borderId="11" xfId="0" applyFont="1" applyBorder="1" applyAlignment="1">
      <alignment horizontal="center" vertical="center" wrapText="1"/>
    </xf>
    <xf numFmtId="0" fontId="12" fillId="0" borderId="20" xfId="0" applyFont="1" applyBorder="1"/>
    <xf numFmtId="0" fontId="12" fillId="0" borderId="29" xfId="0" applyFont="1" applyBorder="1"/>
    <xf numFmtId="0" fontId="1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19" xfId="0" applyFont="1" applyBorder="1"/>
    <xf numFmtId="0" fontId="12" fillId="0" borderId="28" xfId="0" applyFont="1" applyBorder="1"/>
    <xf numFmtId="0" fontId="15" fillId="7" borderId="11"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2" fillId="0" borderId="27" xfId="0" applyFont="1" applyBorder="1"/>
    <xf numFmtId="0" fontId="12" fillId="0" borderId="36" xfId="0" applyFont="1" applyBorder="1"/>
    <xf numFmtId="0" fontId="19" fillId="3" borderId="27" xfId="0" applyFont="1" applyFill="1" applyBorder="1" applyAlignment="1">
      <alignment horizontal="center" vertical="center" wrapText="1"/>
    </xf>
    <xf numFmtId="0" fontId="1" fillId="0" borderId="20" xfId="0" applyFont="1" applyBorder="1" applyAlignment="1">
      <alignment horizontal="center" vertical="center" wrapText="1"/>
    </xf>
    <xf numFmtId="0" fontId="11" fillId="4" borderId="1" xfId="0" applyFont="1" applyFill="1" applyBorder="1" applyAlignment="1">
      <alignment horizontal="center" vertical="center"/>
    </xf>
    <xf numFmtId="0" fontId="12" fillId="0" borderId="2" xfId="0" applyFont="1" applyBorder="1"/>
    <xf numFmtId="0" fontId="12" fillId="0" borderId="3" xfId="0" applyFont="1" applyBorder="1"/>
    <xf numFmtId="0" fontId="1" fillId="0" borderId="44" xfId="0" applyFont="1" applyBorder="1" applyAlignment="1">
      <alignment horizontal="center" vertical="center" wrapText="1"/>
    </xf>
    <xf numFmtId="0" fontId="12" fillId="0" borderId="44" xfId="0" applyFont="1" applyBorder="1"/>
    <xf numFmtId="0" fontId="12" fillId="0" borderId="54" xfId="0" applyFont="1" applyBorder="1"/>
    <xf numFmtId="0" fontId="16" fillId="0" borderId="44" xfId="0" applyFont="1" applyBorder="1" applyAlignment="1">
      <alignment horizontal="center" vertical="center" wrapText="1"/>
    </xf>
    <xf numFmtId="0" fontId="6" fillId="0" borderId="44" xfId="0" applyFont="1" applyBorder="1" applyAlignment="1">
      <alignment horizontal="center" vertical="center" wrapText="1"/>
    </xf>
    <xf numFmtId="0" fontId="1" fillId="0" borderId="43" xfId="0" applyFont="1" applyBorder="1" applyAlignment="1">
      <alignment horizontal="center" vertical="center" wrapText="1"/>
    </xf>
    <xf numFmtId="0" fontId="12" fillId="0" borderId="43" xfId="0" applyFont="1" applyBorder="1"/>
    <xf numFmtId="0" fontId="12" fillId="0" borderId="53" xfId="0" applyFont="1" applyBorder="1"/>
    <xf numFmtId="0" fontId="15" fillId="7" borderId="44" xfId="0" applyFont="1" applyFill="1" applyBorder="1" applyAlignment="1">
      <alignment horizontal="center" vertical="center" wrapText="1"/>
    </xf>
    <xf numFmtId="0" fontId="19" fillId="7" borderId="44" xfId="0" applyFont="1" applyFill="1" applyBorder="1" applyAlignment="1">
      <alignment horizontal="center" vertical="center" wrapText="1"/>
    </xf>
    <xf numFmtId="0" fontId="11" fillId="9" borderId="1" xfId="0" applyFont="1" applyFill="1" applyBorder="1" applyAlignment="1">
      <alignment horizontal="center" vertical="center"/>
    </xf>
    <xf numFmtId="0" fontId="23" fillId="3" borderId="59" xfId="0" applyFont="1" applyFill="1" applyBorder="1" applyAlignment="1">
      <alignment horizontal="center" vertical="center"/>
    </xf>
    <xf numFmtId="0" fontId="12" fillId="0" borderId="59" xfId="0" applyFont="1" applyBorder="1"/>
    <xf numFmtId="0" fontId="12" fillId="0" borderId="60" xfId="0" applyFont="1" applyBorder="1"/>
    <xf numFmtId="165" fontId="1" fillId="0" borderId="44" xfId="0" applyNumberFormat="1" applyFont="1" applyBorder="1" applyAlignment="1">
      <alignment horizontal="center" vertical="center" wrapText="1"/>
    </xf>
    <xf numFmtId="0" fontId="24" fillId="3" borderId="5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314C59"/>
      </a:dk1>
      <a:lt1>
        <a:srgbClr val="FFFFFF"/>
      </a:lt1>
      <a:dk2>
        <a:srgbClr val="314C59"/>
      </a:dk2>
      <a:lt2>
        <a:srgbClr val="FFFFFF"/>
      </a:lt2>
      <a:accent1>
        <a:srgbClr val="006391"/>
      </a:accent1>
      <a:accent2>
        <a:srgbClr val="E24A38"/>
      </a:accent2>
      <a:accent3>
        <a:srgbClr val="FEB929"/>
      </a:accent3>
      <a:accent4>
        <a:srgbClr val="28998B"/>
      </a:accent4>
      <a:accent5>
        <a:srgbClr val="C0DE00"/>
      </a:accent5>
      <a:accent6>
        <a:srgbClr val="F5959C"/>
      </a:accent6>
      <a:hlink>
        <a:srgbClr val="B15DBA"/>
      </a:hlink>
      <a:folHlink>
        <a:srgbClr val="B15DBA"/>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DE00"/>
    <outlinePr summaryBelow="0" summaryRight="0"/>
    <pageSetUpPr fitToPage="1"/>
  </sheetPr>
  <dimension ref="A1:V1249"/>
  <sheetViews>
    <sheetView showGridLines="0" topLeftCell="C1" workbookViewId="0">
      <pane ySplit="4" topLeftCell="A5" activePane="bottomLeft" state="frozen"/>
      <selection pane="bottomLeft" activeCell="V3" sqref="V3"/>
    </sheetView>
  </sheetViews>
  <sheetFormatPr baseColWidth="10" defaultColWidth="12.5703125" defaultRowHeight="15.75" customHeight="1"/>
  <cols>
    <col min="1" max="1" width="5.5703125" customWidth="1"/>
    <col min="2" max="2" width="14" customWidth="1"/>
    <col min="3" max="3" width="8.85546875" customWidth="1"/>
    <col min="4" max="4" width="8.5703125" customWidth="1"/>
    <col min="8" max="8" width="8.42578125" customWidth="1"/>
    <col min="10" max="10" width="8.5703125" customWidth="1"/>
    <col min="11" max="11" width="9.5703125" customWidth="1"/>
    <col min="12" max="12" width="9.5703125" hidden="1" customWidth="1"/>
    <col min="13" max="13" width="17.42578125" customWidth="1"/>
    <col min="14" max="14" width="14.42578125" customWidth="1"/>
    <col min="15" max="15" width="11.140625" customWidth="1"/>
  </cols>
  <sheetData>
    <row r="1" spans="1:22" ht="21.75" customHeight="1">
      <c r="A1" s="3" t="s">
        <v>68</v>
      </c>
      <c r="B1" s="4"/>
      <c r="C1" s="5"/>
      <c r="D1" s="4"/>
      <c r="E1" s="6"/>
      <c r="F1" s="4"/>
      <c r="G1" s="7"/>
      <c r="H1" s="8" t="s">
        <v>69</v>
      </c>
      <c r="I1" s="7"/>
      <c r="J1" s="7"/>
      <c r="K1" s="7"/>
      <c r="L1" s="9"/>
      <c r="M1" s="4"/>
      <c r="N1" s="10"/>
      <c r="O1" s="10"/>
      <c r="P1" s="4"/>
      <c r="Q1" s="4"/>
      <c r="R1" s="4"/>
      <c r="S1" s="4"/>
      <c r="T1" s="4"/>
      <c r="U1" s="4"/>
      <c r="V1" s="4"/>
    </row>
    <row r="2" spans="1:22" ht="21.75" customHeight="1">
      <c r="A2" s="11" t="s">
        <v>0</v>
      </c>
      <c r="B2" s="4"/>
      <c r="C2" s="5"/>
      <c r="D2" s="4"/>
      <c r="E2" s="6"/>
      <c r="F2" s="4"/>
      <c r="G2" s="7"/>
      <c r="H2" s="8"/>
      <c r="I2" s="7"/>
      <c r="J2" s="7"/>
      <c r="K2" s="7"/>
      <c r="L2" s="9"/>
      <c r="M2" s="4"/>
      <c r="N2" s="10"/>
      <c r="O2" s="10"/>
      <c r="P2" s="4"/>
      <c r="Q2" s="4"/>
      <c r="R2" s="4"/>
      <c r="S2" s="4"/>
      <c r="T2" s="4"/>
      <c r="U2" s="4"/>
      <c r="V2" s="4"/>
    </row>
    <row r="3" spans="1:22" ht="22.5" customHeight="1" thickBot="1">
      <c r="B3" s="2"/>
      <c r="C3" s="5"/>
      <c r="D3" s="2"/>
      <c r="E3" s="12"/>
      <c r="F3" s="13"/>
      <c r="G3" s="14"/>
      <c r="H3" s="14"/>
      <c r="I3" s="14"/>
      <c r="J3" s="14"/>
      <c r="K3" s="14"/>
      <c r="L3" s="15"/>
      <c r="M3" s="2"/>
      <c r="N3" s="16"/>
      <c r="O3" s="16"/>
      <c r="P3" s="155" t="s">
        <v>70</v>
      </c>
      <c r="Q3" s="156"/>
      <c r="R3" s="156"/>
      <c r="S3" s="156"/>
      <c r="T3" s="156"/>
      <c r="U3" s="157"/>
      <c r="V3" s="2"/>
    </row>
    <row r="4" spans="1:22" ht="39.75" customHeight="1">
      <c r="A4" s="17" t="s">
        <v>71</v>
      </c>
      <c r="B4" s="17" t="s">
        <v>1</v>
      </c>
      <c r="C4" s="18" t="s">
        <v>72</v>
      </c>
      <c r="D4" s="17" t="s">
        <v>2</v>
      </c>
      <c r="E4" s="17" t="s">
        <v>3</v>
      </c>
      <c r="F4" s="17" t="s">
        <v>4</v>
      </c>
      <c r="G4" s="17" t="s">
        <v>5</v>
      </c>
      <c r="H4" s="17" t="s">
        <v>6</v>
      </c>
      <c r="I4" s="17" t="s">
        <v>73</v>
      </c>
      <c r="J4" s="17" t="s">
        <v>7</v>
      </c>
      <c r="K4" s="17" t="s">
        <v>8</v>
      </c>
      <c r="L4" s="19" t="s">
        <v>74</v>
      </c>
      <c r="M4" s="20" t="s">
        <v>75</v>
      </c>
      <c r="N4" s="21" t="s">
        <v>76</v>
      </c>
      <c r="O4" s="22" t="s">
        <v>77</v>
      </c>
      <c r="P4" s="23" t="s">
        <v>78</v>
      </c>
      <c r="Q4" s="23" t="s">
        <v>79</v>
      </c>
      <c r="R4" s="23" t="s">
        <v>80</v>
      </c>
      <c r="S4" s="23" t="s">
        <v>81</v>
      </c>
      <c r="T4" s="23" t="s">
        <v>82</v>
      </c>
      <c r="U4" s="23" t="s">
        <v>83</v>
      </c>
      <c r="V4" s="24" t="s">
        <v>9</v>
      </c>
    </row>
    <row r="5" spans="1:22" ht="12.75">
      <c r="A5" s="146">
        <v>5</v>
      </c>
      <c r="B5" s="141" t="s">
        <v>10</v>
      </c>
      <c r="C5" s="149" t="str">
        <f>IFERROR(VLOOKUP(B5,VALIDACIÓN!A:B,2,FALSE),"INDICAR DISTRITO")</f>
        <v>0004</v>
      </c>
      <c r="D5" s="141">
        <v>451</v>
      </c>
      <c r="E5" s="141" t="s">
        <v>84</v>
      </c>
      <c r="F5" s="141" t="s">
        <v>85</v>
      </c>
      <c r="G5" s="141" t="s">
        <v>11</v>
      </c>
      <c r="H5" s="141" t="s">
        <v>12</v>
      </c>
      <c r="I5" s="141" t="s">
        <v>13</v>
      </c>
      <c r="J5" s="144" t="s">
        <v>14</v>
      </c>
      <c r="K5" s="141">
        <v>18</v>
      </c>
      <c r="L5" s="145" t="str">
        <f>CONCATENATE(H5," - ",I5)</f>
        <v>CIENCIAS SOCIALES - 3°2C</v>
      </c>
      <c r="M5" s="25" t="str">
        <f ca="1">IFERROR(__xludf.DUMMYFUNCTION("IFERROR(ArrayFormula(QUERY(TRIM('VALIDACIÓN'!$C$2:$H$61),""SELECT Col2, Col3, Col4 WHERE Col1='""&amp;L5&amp;""'"")),""COMPLETAR LOS CAMPOS DE AÑO, CUATRIMESTRE Y ORIENTACIÓN"")"),"COMUNICACION Y MEDIOS")</f>
        <v>COMUNICACION Y MEDIOS</v>
      </c>
      <c r="N5" s="26" t="str">
        <f ca="1">IFERROR(__xludf.DUMMYFUNCTION("""COMPUTED_VALUE"""),"WCM")</f>
        <v>WCM</v>
      </c>
      <c r="O5" s="27" t="str">
        <f ca="1">IFERROR(__xludf.DUMMYFUNCTION("""COMPUTED_VALUE"""),"3")</f>
        <v>3</v>
      </c>
      <c r="P5" s="28"/>
      <c r="Q5" s="28"/>
      <c r="R5" s="28" t="s">
        <v>86</v>
      </c>
      <c r="S5" s="28"/>
      <c r="T5" s="29"/>
      <c r="U5" s="30"/>
      <c r="V5" s="150" t="s">
        <v>11</v>
      </c>
    </row>
    <row r="6" spans="1:22" ht="12.75">
      <c r="A6" s="147"/>
      <c r="B6" s="142"/>
      <c r="C6" s="142"/>
      <c r="D6" s="142"/>
      <c r="E6" s="142"/>
      <c r="F6" s="142"/>
      <c r="G6" s="142"/>
      <c r="H6" s="142"/>
      <c r="I6" s="142"/>
      <c r="J6" s="142"/>
      <c r="K6" s="142"/>
      <c r="L6" s="142"/>
      <c r="M6" s="31" t="str">
        <f ca="1">IFERROR(__xludf.DUMMYFUNCTION("""COMPUTED_VALUE"""),"ESTADO Y NUEVOS MOV. SOCIALES")</f>
        <v>ESTADO Y NUEVOS MOV. SOCIALES</v>
      </c>
      <c r="N6" s="32" t="str">
        <f ca="1">IFERROR(__xludf.DUMMYFUNCTION("""COMPUTED_VALUE"""),"WEN")</f>
        <v>WEN</v>
      </c>
      <c r="O6" s="33" t="str">
        <f ca="1">IFERROR(__xludf.DUMMYFUNCTION("""COMPUTED_VALUE"""),"4")</f>
        <v>4</v>
      </c>
      <c r="P6" s="34" t="s">
        <v>87</v>
      </c>
      <c r="Q6" s="35"/>
      <c r="R6" s="34"/>
      <c r="S6" s="35"/>
      <c r="T6" s="36"/>
      <c r="U6" s="37"/>
      <c r="V6" s="151"/>
    </row>
    <row r="7" spans="1:22" ht="12.75">
      <c r="A7" s="147"/>
      <c r="B7" s="142"/>
      <c r="C7" s="142"/>
      <c r="D7" s="142"/>
      <c r="E7" s="142"/>
      <c r="F7" s="142"/>
      <c r="G7" s="142"/>
      <c r="H7" s="142"/>
      <c r="I7" s="142"/>
      <c r="J7" s="142"/>
      <c r="K7" s="142"/>
      <c r="L7" s="142"/>
      <c r="M7" s="31" t="str">
        <f ca="1">IFERROR(__xludf.DUMMYFUNCTION("""COMPUTED_VALUE"""),"FILOSOFÍA")</f>
        <v>FILOSOFÍA</v>
      </c>
      <c r="N7" s="32" t="str">
        <f ca="1">IFERROR(__xludf.DUMMYFUNCTION("""COMPUTED_VALUE"""),"WFI")</f>
        <v>WFI</v>
      </c>
      <c r="O7" s="33" t="str">
        <f ca="1">IFERROR(__xludf.DUMMYFUNCTION("""COMPUTED_VALUE"""),"3")</f>
        <v>3</v>
      </c>
      <c r="P7" s="34"/>
      <c r="Q7" s="35"/>
      <c r="R7" s="34" t="s">
        <v>88</v>
      </c>
      <c r="S7" s="35"/>
      <c r="T7" s="36"/>
      <c r="U7" s="37"/>
      <c r="V7" s="151"/>
    </row>
    <row r="8" spans="1:22" ht="12.75">
      <c r="A8" s="147"/>
      <c r="B8" s="142"/>
      <c r="C8" s="142"/>
      <c r="D8" s="142"/>
      <c r="E8" s="142"/>
      <c r="F8" s="142"/>
      <c r="G8" s="142"/>
      <c r="H8" s="142"/>
      <c r="I8" s="142"/>
      <c r="J8" s="142"/>
      <c r="K8" s="142"/>
      <c r="L8" s="142"/>
      <c r="M8" s="31" t="str">
        <f ca="1">IFERROR(__xludf.DUMMYFUNCTION("""COMPUTED_VALUE"""),"INGLÉS III")</f>
        <v>INGLÉS III</v>
      </c>
      <c r="N8" s="32" t="str">
        <f ca="1">IFERROR(__xludf.DUMMYFUNCTION("""COMPUTED_VALUE"""),"WIN")</f>
        <v>WIN</v>
      </c>
      <c r="O8" s="33" t="str">
        <f ca="1">IFERROR(__xludf.DUMMYFUNCTION("""COMPUTED_VALUE"""),"2")</f>
        <v>2</v>
      </c>
      <c r="P8" s="34"/>
      <c r="Q8" s="35"/>
      <c r="R8" s="34"/>
      <c r="S8" s="35"/>
      <c r="T8" s="38" t="s">
        <v>89</v>
      </c>
      <c r="U8" s="39"/>
      <c r="V8" s="151"/>
    </row>
    <row r="9" spans="1:22" ht="13.5" thickBot="1">
      <c r="A9" s="148"/>
      <c r="B9" s="143"/>
      <c r="C9" s="143"/>
      <c r="D9" s="143"/>
      <c r="E9" s="143"/>
      <c r="F9" s="143"/>
      <c r="G9" s="143"/>
      <c r="H9" s="143"/>
      <c r="I9" s="143"/>
      <c r="J9" s="143"/>
      <c r="K9" s="143"/>
      <c r="L9" s="143"/>
      <c r="M9" s="40" t="str">
        <f ca="1">IFERROR(__xludf.DUMMYFUNCTION("""COMPUTED_VALUE"""),"MATEMÁTICA III")</f>
        <v>MATEMÁTICA III</v>
      </c>
      <c r="N9" s="41" t="str">
        <f ca="1">IFERROR(__xludf.DUMMYFUNCTION("""COMPUTED_VALUE"""),"WMT")</f>
        <v>WMT</v>
      </c>
      <c r="O9" s="42" t="str">
        <f ca="1">IFERROR(__xludf.DUMMYFUNCTION("""COMPUTED_VALUE"""),"6")</f>
        <v>6</v>
      </c>
      <c r="P9" s="43" t="s">
        <v>89</v>
      </c>
      <c r="Q9" s="44"/>
      <c r="R9" s="44"/>
      <c r="S9" s="44"/>
      <c r="T9" s="45" t="s">
        <v>87</v>
      </c>
      <c r="U9" s="46"/>
      <c r="V9" s="152"/>
    </row>
    <row r="10" spans="1:22" ht="12.75">
      <c r="A10" s="146">
        <v>5</v>
      </c>
      <c r="B10" s="141" t="s">
        <v>10</v>
      </c>
      <c r="C10" s="149" t="str">
        <f>IFERROR(VLOOKUP(B10,VALIDACIÓN!A:B,2,FALSE),"INDICAR DISTRITO")</f>
        <v>0004</v>
      </c>
      <c r="D10" s="141">
        <v>451</v>
      </c>
      <c r="E10" s="141" t="s">
        <v>90</v>
      </c>
      <c r="F10" s="141" t="s">
        <v>91</v>
      </c>
      <c r="G10" s="141" t="s">
        <v>16</v>
      </c>
      <c r="H10" s="141" t="s">
        <v>12</v>
      </c>
      <c r="I10" s="141" t="s">
        <v>13</v>
      </c>
      <c r="J10" s="144" t="s">
        <v>14</v>
      </c>
      <c r="K10" s="141">
        <v>17</v>
      </c>
      <c r="L10" s="145" t="str">
        <f>CONCATENATE(H10," - ",I10)</f>
        <v>CIENCIAS SOCIALES - 3°2C</v>
      </c>
      <c r="M10" s="25" t="str">
        <f ca="1">IFERROR(__xludf.DUMMYFUNCTION("IFERROR(ArrayFormula(QUERY(TRIM('VALIDACIÓN'!$C$2:$H$61),""SELECT Col2, Col3, Col4 WHERE Col1='""&amp;L10&amp;""'"")),""COMPLETAR LOS CAMPOS DE AÑO, CUATRIMESTRE Y ORIENTACIÓN"")"),"COMUNICACION Y MEDIOS")</f>
        <v>COMUNICACION Y MEDIOS</v>
      </c>
      <c r="N10" s="26" t="str">
        <f ca="1">IFERROR(__xludf.DUMMYFUNCTION("""COMPUTED_VALUE"""),"WCM")</f>
        <v>WCM</v>
      </c>
      <c r="O10" s="27" t="str">
        <f ca="1">IFERROR(__xludf.DUMMYFUNCTION("""COMPUTED_VALUE"""),"3")</f>
        <v>3</v>
      </c>
      <c r="P10" s="28" t="s">
        <v>86</v>
      </c>
      <c r="Q10" s="28"/>
      <c r="R10" s="28"/>
      <c r="S10" s="28"/>
      <c r="T10" s="29"/>
      <c r="U10" s="30"/>
      <c r="V10" s="150" t="s">
        <v>16</v>
      </c>
    </row>
    <row r="11" spans="1:22" ht="12.75">
      <c r="A11" s="147"/>
      <c r="B11" s="142"/>
      <c r="C11" s="142"/>
      <c r="D11" s="142"/>
      <c r="E11" s="142"/>
      <c r="F11" s="142"/>
      <c r="G11" s="142"/>
      <c r="H11" s="142"/>
      <c r="I11" s="142"/>
      <c r="J11" s="142"/>
      <c r="K11" s="142"/>
      <c r="L11" s="142"/>
      <c r="M11" s="31" t="str">
        <f ca="1">IFERROR(__xludf.DUMMYFUNCTION("""COMPUTED_VALUE"""),"ESTADO Y NUEVOS MOV. SOCIALES")</f>
        <v>ESTADO Y NUEVOS MOV. SOCIALES</v>
      </c>
      <c r="N11" s="32" t="str">
        <f ca="1">IFERROR(__xludf.DUMMYFUNCTION("""COMPUTED_VALUE"""),"WEN")</f>
        <v>WEN</v>
      </c>
      <c r="O11" s="33" t="str">
        <f ca="1">IFERROR(__xludf.DUMMYFUNCTION("""COMPUTED_VALUE"""),"4")</f>
        <v>4</v>
      </c>
      <c r="P11" s="34"/>
      <c r="Q11" s="35"/>
      <c r="R11" s="34"/>
      <c r="S11" s="35"/>
      <c r="T11" s="38" t="s">
        <v>87</v>
      </c>
      <c r="U11" s="39"/>
      <c r="V11" s="151"/>
    </row>
    <row r="12" spans="1:22" ht="12.75">
      <c r="A12" s="147"/>
      <c r="B12" s="142"/>
      <c r="C12" s="142"/>
      <c r="D12" s="142"/>
      <c r="E12" s="142"/>
      <c r="F12" s="142"/>
      <c r="G12" s="142"/>
      <c r="H12" s="142"/>
      <c r="I12" s="142"/>
      <c r="J12" s="142"/>
      <c r="K12" s="142"/>
      <c r="L12" s="142"/>
      <c r="M12" s="31" t="str">
        <f ca="1">IFERROR(__xludf.DUMMYFUNCTION("""COMPUTED_VALUE"""),"FILOSOFÍA")</f>
        <v>FILOSOFÍA</v>
      </c>
      <c r="N12" s="32" t="str">
        <f ca="1">IFERROR(__xludf.DUMMYFUNCTION("""COMPUTED_VALUE"""),"WFI")</f>
        <v>WFI</v>
      </c>
      <c r="O12" s="33" t="str">
        <f ca="1">IFERROR(__xludf.DUMMYFUNCTION("""COMPUTED_VALUE"""),"3")</f>
        <v>3</v>
      </c>
      <c r="P12" s="34" t="s">
        <v>88</v>
      </c>
      <c r="Q12" s="35"/>
      <c r="R12" s="34"/>
      <c r="S12" s="34"/>
      <c r="T12" s="36"/>
      <c r="U12" s="39"/>
      <c r="V12" s="151"/>
    </row>
    <row r="13" spans="1:22" ht="12.75">
      <c r="A13" s="147"/>
      <c r="B13" s="142"/>
      <c r="C13" s="142"/>
      <c r="D13" s="142"/>
      <c r="E13" s="142"/>
      <c r="F13" s="142"/>
      <c r="G13" s="142"/>
      <c r="H13" s="142"/>
      <c r="I13" s="142"/>
      <c r="J13" s="142"/>
      <c r="K13" s="142"/>
      <c r="L13" s="142"/>
      <c r="M13" s="31" t="str">
        <f ca="1">IFERROR(__xludf.DUMMYFUNCTION("""COMPUTED_VALUE"""),"INGLÉS III")</f>
        <v>INGLÉS III</v>
      </c>
      <c r="N13" s="32" t="str">
        <f ca="1">IFERROR(__xludf.DUMMYFUNCTION("""COMPUTED_VALUE"""),"WIN")</f>
        <v>WIN</v>
      </c>
      <c r="O13" s="33" t="str">
        <f ca="1">IFERROR(__xludf.DUMMYFUNCTION("""COMPUTED_VALUE"""),"2")</f>
        <v>2</v>
      </c>
      <c r="P13" s="34"/>
      <c r="Q13" s="34"/>
      <c r="R13" s="34" t="s">
        <v>89</v>
      </c>
      <c r="S13" s="35"/>
      <c r="T13" s="38"/>
      <c r="U13" s="39"/>
      <c r="V13" s="151"/>
    </row>
    <row r="14" spans="1:22" ht="13.5" thickBot="1">
      <c r="A14" s="148"/>
      <c r="B14" s="143"/>
      <c r="C14" s="143"/>
      <c r="D14" s="143"/>
      <c r="E14" s="143"/>
      <c r="F14" s="143"/>
      <c r="G14" s="143"/>
      <c r="H14" s="143"/>
      <c r="I14" s="143"/>
      <c r="J14" s="143"/>
      <c r="K14" s="143"/>
      <c r="L14" s="143"/>
      <c r="M14" s="40" t="str">
        <f ca="1">IFERROR(__xludf.DUMMYFUNCTION("""COMPUTED_VALUE"""),"MATEMÁTICA III")</f>
        <v>MATEMÁTICA III</v>
      </c>
      <c r="N14" s="41" t="str">
        <f ca="1">IFERROR(__xludf.DUMMYFUNCTION("""COMPUTED_VALUE"""),"WMT")</f>
        <v>WMT</v>
      </c>
      <c r="O14" s="42" t="str">
        <f ca="1">IFERROR(__xludf.DUMMYFUNCTION("""COMPUTED_VALUE"""),"6")</f>
        <v>6</v>
      </c>
      <c r="P14" s="44"/>
      <c r="Q14" s="44"/>
      <c r="R14" s="43" t="s">
        <v>87</v>
      </c>
      <c r="S14" s="44"/>
      <c r="T14" s="45" t="s">
        <v>89</v>
      </c>
      <c r="U14" s="46"/>
      <c r="V14" s="152"/>
    </row>
    <row r="15" spans="1:22" ht="12.75">
      <c r="A15" s="146">
        <v>5</v>
      </c>
      <c r="B15" s="141" t="s">
        <v>10</v>
      </c>
      <c r="C15" s="149" t="str">
        <f>IFERROR(VLOOKUP(B15,VALIDACIÓN!A:B,2,FALSE),"INDICAR DISTRITO")</f>
        <v>0004</v>
      </c>
      <c r="D15" s="141">
        <v>451</v>
      </c>
      <c r="E15" s="141" t="s">
        <v>57</v>
      </c>
      <c r="F15" s="141" t="s">
        <v>58</v>
      </c>
      <c r="G15" s="141" t="s">
        <v>59</v>
      </c>
      <c r="H15" s="141" t="s">
        <v>12</v>
      </c>
      <c r="I15" s="141" t="s">
        <v>60</v>
      </c>
      <c r="J15" s="144" t="s">
        <v>14</v>
      </c>
      <c r="K15" s="141">
        <v>17</v>
      </c>
      <c r="L15" s="145" t="str">
        <f>CONCATENATE(H15," - ",I15)</f>
        <v>CIENCIAS SOCIALES - 1°2C</v>
      </c>
      <c r="M15" s="25" t="str">
        <f ca="1">IFERROR(__xludf.DUMMYFUNCTION("IFERROR(ArrayFormula(QUERY(TRIM('VALIDACIÓN'!$C$2:$H$61),""SELECT Col2, Col3, Col4 WHERE Col1='""&amp;L15&amp;""'"")),""COMPLETAR LOS CAMPOS DE AÑO, CUATRIMESTRE Y ORIENTACIÓN"")"),"ECONOMÍA SOCIAL")</f>
        <v>ECONOMÍA SOCIAL</v>
      </c>
      <c r="N15" s="26" t="str">
        <f ca="1">IFERROR(__xludf.DUMMYFUNCTION("""COMPUTED_VALUE"""),"WES")</f>
        <v>WES</v>
      </c>
      <c r="O15" s="27" t="str">
        <f ca="1">IFERROR(__xludf.DUMMYFUNCTION("""COMPUTED_VALUE"""),"2")</f>
        <v>2</v>
      </c>
      <c r="P15" s="28" t="s">
        <v>89</v>
      </c>
      <c r="Q15" s="28"/>
      <c r="R15" s="28"/>
      <c r="S15" s="28"/>
      <c r="T15" s="29"/>
      <c r="U15" s="30"/>
      <c r="V15" s="150" t="s">
        <v>59</v>
      </c>
    </row>
    <row r="16" spans="1:22" ht="12.75">
      <c r="A16" s="147"/>
      <c r="B16" s="142"/>
      <c r="C16" s="142"/>
      <c r="D16" s="142"/>
      <c r="E16" s="142"/>
      <c r="F16" s="142"/>
      <c r="G16" s="142"/>
      <c r="H16" s="142"/>
      <c r="I16" s="142"/>
      <c r="J16" s="142"/>
      <c r="K16" s="142"/>
      <c r="L16" s="142"/>
      <c r="M16" s="31" t="str">
        <f ca="1">IFERROR(__xludf.DUMMYFUNCTION("""COMPUTED_VALUE"""),"EDUCACIÓN CÍVICA")</f>
        <v>EDUCACIÓN CÍVICA</v>
      </c>
      <c r="N16" s="32" t="str">
        <f ca="1">IFERROR(__xludf.DUMMYFUNCTION("""COMPUTED_VALUE"""),"WEC")</f>
        <v>WEC</v>
      </c>
      <c r="O16" s="33" t="str">
        <f ca="1">IFERROR(__xludf.DUMMYFUNCTION("""COMPUTED_VALUE"""),"3")</f>
        <v>3</v>
      </c>
      <c r="P16" s="35"/>
      <c r="Q16" s="35"/>
      <c r="R16" s="34" t="s">
        <v>88</v>
      </c>
      <c r="S16" s="35"/>
      <c r="T16" s="36"/>
      <c r="U16" s="37"/>
      <c r="V16" s="151"/>
    </row>
    <row r="17" spans="1:22" ht="12.75">
      <c r="A17" s="147"/>
      <c r="B17" s="142"/>
      <c r="C17" s="142"/>
      <c r="D17" s="142"/>
      <c r="E17" s="142"/>
      <c r="F17" s="142"/>
      <c r="G17" s="142"/>
      <c r="H17" s="142"/>
      <c r="I17" s="142"/>
      <c r="J17" s="142"/>
      <c r="K17" s="142"/>
      <c r="L17" s="142"/>
      <c r="M17" s="31" t="str">
        <f ca="1">IFERROR(__xludf.DUMMYFUNCTION("""COMPUTED_VALUE"""),"MATEMÁTICA I")</f>
        <v>MATEMÁTICA I</v>
      </c>
      <c r="N17" s="32" t="str">
        <f ca="1">IFERROR(__xludf.DUMMYFUNCTION("""COMPUTED_VALUE"""),"WMT")</f>
        <v>WMT</v>
      </c>
      <c r="O17" s="33" t="str">
        <f ca="1">IFERROR(__xludf.DUMMYFUNCTION("""COMPUTED_VALUE"""),"6")</f>
        <v>6</v>
      </c>
      <c r="P17" s="34" t="s">
        <v>87</v>
      </c>
      <c r="Q17" s="35"/>
      <c r="R17" s="34"/>
      <c r="S17" s="35"/>
      <c r="T17" s="38" t="s">
        <v>89</v>
      </c>
      <c r="U17" s="37"/>
      <c r="V17" s="151"/>
    </row>
    <row r="18" spans="1:22" ht="12.75">
      <c r="A18" s="147"/>
      <c r="B18" s="142"/>
      <c r="C18" s="142"/>
      <c r="D18" s="142"/>
      <c r="E18" s="142"/>
      <c r="F18" s="142"/>
      <c r="G18" s="142"/>
      <c r="H18" s="142"/>
      <c r="I18" s="142"/>
      <c r="J18" s="142"/>
      <c r="K18" s="142"/>
      <c r="L18" s="142"/>
      <c r="M18" s="31" t="str">
        <f ca="1">IFERROR(__xludf.DUMMYFUNCTION("""COMPUTED_VALUE"""),"PSICOLOGÍA")</f>
        <v>PSICOLOGÍA</v>
      </c>
      <c r="N18" s="32" t="str">
        <f ca="1">IFERROR(__xludf.DUMMYFUNCTION("""COMPUTED_VALUE"""),"WPA")</f>
        <v>WPA</v>
      </c>
      <c r="O18" s="33" t="str">
        <f ca="1">IFERROR(__xludf.DUMMYFUNCTION("""COMPUTED_VALUE"""),"3")</f>
        <v>3</v>
      </c>
      <c r="P18" s="34"/>
      <c r="Q18" s="35"/>
      <c r="R18" s="34" t="s">
        <v>86</v>
      </c>
      <c r="S18" s="35"/>
      <c r="T18" s="38"/>
      <c r="U18" s="39"/>
      <c r="V18" s="151"/>
    </row>
    <row r="19" spans="1:22" ht="13.5" thickBot="1">
      <c r="A19" s="148"/>
      <c r="B19" s="143"/>
      <c r="C19" s="143"/>
      <c r="D19" s="143"/>
      <c r="E19" s="143"/>
      <c r="F19" s="143"/>
      <c r="G19" s="143"/>
      <c r="H19" s="143"/>
      <c r="I19" s="143"/>
      <c r="J19" s="143"/>
      <c r="K19" s="143"/>
      <c r="L19" s="143"/>
      <c r="M19" s="40" t="str">
        <f ca="1">IFERROR(__xludf.DUMMYFUNCTION("""COMPUTED_VALUE"""),"SOCIOLOGÍA")</f>
        <v>SOCIOLOGÍA</v>
      </c>
      <c r="N19" s="41" t="str">
        <f ca="1">IFERROR(__xludf.DUMMYFUNCTION("""COMPUTED_VALUE"""),"WSS")</f>
        <v>WSS</v>
      </c>
      <c r="O19" s="42" t="str">
        <f ca="1">IFERROR(__xludf.DUMMYFUNCTION("""COMPUTED_VALUE"""),"4")</f>
        <v>4</v>
      </c>
      <c r="P19" s="44"/>
      <c r="Q19" s="44"/>
      <c r="R19" s="44"/>
      <c r="S19" s="44"/>
      <c r="T19" s="45" t="s">
        <v>87</v>
      </c>
      <c r="U19" s="46"/>
      <c r="V19" s="152"/>
    </row>
    <row r="20" spans="1:22" ht="12.75">
      <c r="A20" s="146">
        <v>5</v>
      </c>
      <c r="B20" s="141" t="s">
        <v>10</v>
      </c>
      <c r="C20" s="149" t="str">
        <f>IFERROR(VLOOKUP(B20,VALIDACIÓN!A:B,2,FALSE),"INDICAR DISTRITO")</f>
        <v>0004</v>
      </c>
      <c r="D20" s="154">
        <v>451</v>
      </c>
      <c r="E20" s="154" t="s">
        <v>92</v>
      </c>
      <c r="F20" s="154" t="s">
        <v>93</v>
      </c>
      <c r="G20" s="154" t="s">
        <v>18</v>
      </c>
      <c r="H20" s="141" t="s">
        <v>12</v>
      </c>
      <c r="I20" s="141" t="s">
        <v>13</v>
      </c>
      <c r="J20" s="144" t="s">
        <v>14</v>
      </c>
      <c r="K20" s="141">
        <v>12</v>
      </c>
      <c r="L20" s="145" t="str">
        <f>CONCATENATE(H20," - ",I20)</f>
        <v>CIENCIAS SOCIALES - 3°2C</v>
      </c>
      <c r="M20" s="25" t="str">
        <f ca="1">IFERROR(__xludf.DUMMYFUNCTION("IFERROR(ArrayFormula(QUERY(TRIM('VALIDACIÓN'!$C$2:$H$61),""SELECT Col2, Col3, Col4 WHERE Col1='""&amp;L20&amp;""'"")),""COMPLETAR LOS CAMPOS DE AÑO, CUATRIMESTRE Y ORIENTACIÓN"")"),"COMUNICACION Y MEDIOS")</f>
        <v>COMUNICACION Y MEDIOS</v>
      </c>
      <c r="N20" s="26" t="str">
        <f ca="1">IFERROR(__xludf.DUMMYFUNCTION("""COMPUTED_VALUE"""),"WCM")</f>
        <v>WCM</v>
      </c>
      <c r="O20" s="27" t="str">
        <f ca="1">IFERROR(__xludf.DUMMYFUNCTION("""COMPUTED_VALUE"""),"3")</f>
        <v>3</v>
      </c>
      <c r="P20" s="28"/>
      <c r="Q20" s="28"/>
      <c r="R20" s="28"/>
      <c r="S20" s="28" t="s">
        <v>94</v>
      </c>
      <c r="T20" s="29"/>
      <c r="U20" s="30"/>
      <c r="V20" s="150" t="s">
        <v>18</v>
      </c>
    </row>
    <row r="21" spans="1:22" ht="12.75">
      <c r="A21" s="147"/>
      <c r="B21" s="142"/>
      <c r="C21" s="142"/>
      <c r="D21" s="142"/>
      <c r="E21" s="142"/>
      <c r="F21" s="142"/>
      <c r="G21" s="142"/>
      <c r="H21" s="142"/>
      <c r="I21" s="142"/>
      <c r="J21" s="142"/>
      <c r="K21" s="142"/>
      <c r="L21" s="142"/>
      <c r="M21" s="31" t="str">
        <f ca="1">IFERROR(__xludf.DUMMYFUNCTION("""COMPUTED_VALUE"""),"ESTADO Y NUEVOS MOV. SOCIALES")</f>
        <v>ESTADO Y NUEVOS MOV. SOCIALES</v>
      </c>
      <c r="N21" s="32" t="str">
        <f ca="1">IFERROR(__xludf.DUMMYFUNCTION("""COMPUTED_VALUE"""),"WEN")</f>
        <v>WEN</v>
      </c>
      <c r="O21" s="33" t="str">
        <f ca="1">IFERROR(__xludf.DUMMYFUNCTION("""COMPUTED_VALUE"""),"4")</f>
        <v>4</v>
      </c>
      <c r="P21" s="35"/>
      <c r="Q21" s="35"/>
      <c r="R21" s="34" t="s">
        <v>95</v>
      </c>
      <c r="S21" s="35"/>
      <c r="T21" s="36"/>
      <c r="U21" s="39"/>
      <c r="V21" s="151"/>
    </row>
    <row r="22" spans="1:22" ht="12.75">
      <c r="A22" s="147"/>
      <c r="B22" s="142"/>
      <c r="C22" s="142"/>
      <c r="D22" s="142"/>
      <c r="E22" s="142"/>
      <c r="F22" s="142"/>
      <c r="G22" s="142"/>
      <c r="H22" s="142"/>
      <c r="I22" s="142"/>
      <c r="J22" s="142"/>
      <c r="K22" s="142"/>
      <c r="L22" s="142"/>
      <c r="M22" s="31" t="str">
        <f ca="1">IFERROR(__xludf.DUMMYFUNCTION("""COMPUTED_VALUE"""),"FILOSOFÍA")</f>
        <v>FILOSOFÍA</v>
      </c>
      <c r="N22" s="32" t="str">
        <f ca="1">IFERROR(__xludf.DUMMYFUNCTION("""COMPUTED_VALUE"""),"WFI")</f>
        <v>WFI</v>
      </c>
      <c r="O22" s="33" t="str">
        <f ca="1">IFERROR(__xludf.DUMMYFUNCTION("""COMPUTED_VALUE"""),"3")</f>
        <v>3</v>
      </c>
      <c r="P22" s="35"/>
      <c r="Q22" s="35"/>
      <c r="R22" s="34"/>
      <c r="S22" s="34" t="s">
        <v>96</v>
      </c>
      <c r="T22" s="36"/>
      <c r="U22" s="39"/>
      <c r="V22" s="151"/>
    </row>
    <row r="23" spans="1:22" ht="12.75">
      <c r="A23" s="147"/>
      <c r="B23" s="142"/>
      <c r="C23" s="142"/>
      <c r="D23" s="142"/>
      <c r="E23" s="142"/>
      <c r="F23" s="142"/>
      <c r="G23" s="142"/>
      <c r="H23" s="142"/>
      <c r="I23" s="142"/>
      <c r="J23" s="142"/>
      <c r="K23" s="142"/>
      <c r="L23" s="142"/>
      <c r="M23" s="31" t="str">
        <f ca="1">IFERROR(__xludf.DUMMYFUNCTION("""COMPUTED_VALUE"""),"INGLÉS III")</f>
        <v>INGLÉS III</v>
      </c>
      <c r="N23" s="32" t="str">
        <f ca="1">IFERROR(__xludf.DUMMYFUNCTION("""COMPUTED_VALUE"""),"WIN")</f>
        <v>WIN</v>
      </c>
      <c r="O23" s="33" t="str">
        <f ca="1">IFERROR(__xludf.DUMMYFUNCTION("""COMPUTED_VALUE"""),"2")</f>
        <v>2</v>
      </c>
      <c r="P23" s="34"/>
      <c r="Q23" s="35"/>
      <c r="R23" s="35"/>
      <c r="S23" s="35"/>
      <c r="T23" s="38" t="s">
        <v>97</v>
      </c>
      <c r="U23" s="39"/>
      <c r="V23" s="151"/>
    </row>
    <row r="24" spans="1:22" ht="13.5" thickBot="1">
      <c r="A24" s="148"/>
      <c r="B24" s="143"/>
      <c r="C24" s="143"/>
      <c r="D24" s="143"/>
      <c r="E24" s="143"/>
      <c r="F24" s="143"/>
      <c r="G24" s="143"/>
      <c r="H24" s="143"/>
      <c r="I24" s="143"/>
      <c r="J24" s="143"/>
      <c r="K24" s="143"/>
      <c r="L24" s="143"/>
      <c r="M24" s="40" t="str">
        <f ca="1">IFERROR(__xludf.DUMMYFUNCTION("""COMPUTED_VALUE"""),"MATEMÁTICA III")</f>
        <v>MATEMÁTICA III</v>
      </c>
      <c r="N24" s="41" t="str">
        <f ca="1">IFERROR(__xludf.DUMMYFUNCTION("""COMPUTED_VALUE"""),"WMT")</f>
        <v>WMT</v>
      </c>
      <c r="O24" s="42" t="str">
        <f ca="1">IFERROR(__xludf.DUMMYFUNCTION("""COMPUTED_VALUE"""),"6")</f>
        <v>6</v>
      </c>
      <c r="P24" s="43"/>
      <c r="Q24" s="44"/>
      <c r="R24" s="43" t="s">
        <v>98</v>
      </c>
      <c r="S24" s="44"/>
      <c r="T24" s="45" t="s">
        <v>99</v>
      </c>
      <c r="U24" s="46"/>
      <c r="V24" s="152"/>
    </row>
    <row r="25" spans="1:22" ht="12.75">
      <c r="A25" s="146">
        <v>5</v>
      </c>
      <c r="B25" s="154" t="s">
        <v>10</v>
      </c>
      <c r="C25" s="149" t="str">
        <f>IFERROR(VLOOKUP(B25,VALIDACIÓN!A:B,2,FALSE),"INDICAR DISTRITO")</f>
        <v>0004</v>
      </c>
      <c r="D25" s="141">
        <v>451</v>
      </c>
      <c r="E25" s="141" t="s">
        <v>19</v>
      </c>
      <c r="F25" s="141" t="s">
        <v>100</v>
      </c>
      <c r="G25" s="141" t="s">
        <v>20</v>
      </c>
      <c r="H25" s="141" t="s">
        <v>12</v>
      </c>
      <c r="I25" s="141" t="s">
        <v>13</v>
      </c>
      <c r="J25" s="144" t="s">
        <v>17</v>
      </c>
      <c r="K25" s="141">
        <v>15</v>
      </c>
      <c r="L25" s="145" t="str">
        <f>CONCATENATE(H25," - ",I25)</f>
        <v>CIENCIAS SOCIALES - 3°2C</v>
      </c>
      <c r="M25" s="25" t="str">
        <f ca="1">IFERROR(__xludf.DUMMYFUNCTION("IFERROR(ArrayFormula(QUERY(TRIM('VALIDACIÓN'!$C$2:$H$61),""SELECT Col2, Col3, Col4 WHERE Col1='""&amp;L25&amp;""'"")),""COMPLETAR LOS CAMPOS DE AÑO, CUATRIMESTRE Y ORIENTACIÓN"")"),"COMUNICACION Y MEDIOS")</f>
        <v>COMUNICACION Y MEDIOS</v>
      </c>
      <c r="N25" s="26" t="str">
        <f ca="1">IFERROR(__xludf.DUMMYFUNCTION("""COMPUTED_VALUE"""),"WCM")</f>
        <v>WCM</v>
      </c>
      <c r="O25" s="27" t="str">
        <f ca="1">IFERROR(__xludf.DUMMYFUNCTION("""COMPUTED_VALUE"""),"3")</f>
        <v>3</v>
      </c>
      <c r="P25" s="28" t="s">
        <v>101</v>
      </c>
      <c r="Q25" s="28"/>
      <c r="R25" s="28"/>
      <c r="S25" s="28"/>
      <c r="T25" s="29"/>
      <c r="U25" s="30"/>
      <c r="V25" s="150" t="s">
        <v>20</v>
      </c>
    </row>
    <row r="26" spans="1:22" ht="12.75">
      <c r="A26" s="147"/>
      <c r="B26" s="142"/>
      <c r="C26" s="142"/>
      <c r="D26" s="142"/>
      <c r="E26" s="142"/>
      <c r="F26" s="142"/>
      <c r="G26" s="142"/>
      <c r="H26" s="142"/>
      <c r="I26" s="142"/>
      <c r="J26" s="142"/>
      <c r="K26" s="142"/>
      <c r="L26" s="142"/>
      <c r="M26" s="31" t="str">
        <f ca="1">IFERROR(__xludf.DUMMYFUNCTION("""COMPUTED_VALUE"""),"ESTADO Y NUEVOS MOV. SOCIALES")</f>
        <v>ESTADO Y NUEVOS MOV. SOCIALES</v>
      </c>
      <c r="N26" s="32" t="str">
        <f ca="1">IFERROR(__xludf.DUMMYFUNCTION("""COMPUTED_VALUE"""),"WEN")</f>
        <v>WEN</v>
      </c>
      <c r="O26" s="33" t="str">
        <f ca="1">IFERROR(__xludf.DUMMYFUNCTION("""COMPUTED_VALUE"""),"4")</f>
        <v>4</v>
      </c>
      <c r="P26" s="35"/>
      <c r="Q26" s="34" t="s">
        <v>102</v>
      </c>
      <c r="R26" s="34"/>
      <c r="S26" s="35"/>
      <c r="T26" s="36"/>
      <c r="U26" s="39"/>
      <c r="V26" s="151"/>
    </row>
    <row r="27" spans="1:22" ht="12.75">
      <c r="A27" s="147"/>
      <c r="B27" s="142"/>
      <c r="C27" s="142"/>
      <c r="D27" s="142"/>
      <c r="E27" s="142"/>
      <c r="F27" s="142"/>
      <c r="G27" s="142"/>
      <c r="H27" s="142"/>
      <c r="I27" s="142"/>
      <c r="J27" s="142"/>
      <c r="K27" s="142"/>
      <c r="L27" s="142"/>
      <c r="M27" s="31" t="str">
        <f ca="1">IFERROR(__xludf.DUMMYFUNCTION("""COMPUTED_VALUE"""),"FILOSOFÍA")</f>
        <v>FILOSOFÍA</v>
      </c>
      <c r="N27" s="32" t="str">
        <f ca="1">IFERROR(__xludf.DUMMYFUNCTION("""COMPUTED_VALUE"""),"WFI")</f>
        <v>WFI</v>
      </c>
      <c r="O27" s="33" t="str">
        <f ca="1">IFERROR(__xludf.DUMMYFUNCTION("""COMPUTED_VALUE"""),"3")</f>
        <v>3</v>
      </c>
      <c r="P27" s="34" t="s">
        <v>103</v>
      </c>
      <c r="Q27" s="35"/>
      <c r="R27" s="34"/>
      <c r="S27" s="35"/>
      <c r="T27" s="36"/>
      <c r="U27" s="37"/>
      <c r="V27" s="151"/>
    </row>
    <row r="28" spans="1:22" ht="12.75">
      <c r="A28" s="147"/>
      <c r="B28" s="142"/>
      <c r="C28" s="142"/>
      <c r="D28" s="142"/>
      <c r="E28" s="142"/>
      <c r="F28" s="142"/>
      <c r="G28" s="142"/>
      <c r="H28" s="142"/>
      <c r="I28" s="142"/>
      <c r="J28" s="142"/>
      <c r="K28" s="142"/>
      <c r="L28" s="142"/>
      <c r="M28" s="31" t="str">
        <f ca="1">IFERROR(__xludf.DUMMYFUNCTION("""COMPUTED_VALUE"""),"INGLÉS III")</f>
        <v>INGLÉS III</v>
      </c>
      <c r="N28" s="32" t="str">
        <f ca="1">IFERROR(__xludf.DUMMYFUNCTION("""COMPUTED_VALUE"""),"WIN")</f>
        <v>WIN</v>
      </c>
      <c r="O28" s="33" t="str">
        <f ca="1">IFERROR(__xludf.DUMMYFUNCTION("""COMPUTED_VALUE"""),"2")</f>
        <v>2</v>
      </c>
      <c r="P28" s="34"/>
      <c r="Q28" s="35"/>
      <c r="R28" s="35"/>
      <c r="S28" s="34" t="s">
        <v>104</v>
      </c>
      <c r="T28" s="38"/>
      <c r="U28" s="39"/>
      <c r="V28" s="151"/>
    </row>
    <row r="29" spans="1:22" ht="13.5" thickBot="1">
      <c r="A29" s="148"/>
      <c r="B29" s="143"/>
      <c r="C29" s="143"/>
      <c r="D29" s="143"/>
      <c r="E29" s="143"/>
      <c r="F29" s="143"/>
      <c r="G29" s="143"/>
      <c r="H29" s="143"/>
      <c r="I29" s="143"/>
      <c r="J29" s="143"/>
      <c r="K29" s="143"/>
      <c r="L29" s="143"/>
      <c r="M29" s="40" t="str">
        <f ca="1">IFERROR(__xludf.DUMMYFUNCTION("""COMPUTED_VALUE"""),"MATEMÁTICA III")</f>
        <v>MATEMÁTICA III</v>
      </c>
      <c r="N29" s="41" t="str">
        <f ca="1">IFERROR(__xludf.DUMMYFUNCTION("""COMPUTED_VALUE"""),"WMT")</f>
        <v>WMT</v>
      </c>
      <c r="O29" s="42" t="str">
        <f ca="1">IFERROR(__xludf.DUMMYFUNCTION("""COMPUTED_VALUE"""),"6")</f>
        <v>6</v>
      </c>
      <c r="P29" s="44"/>
      <c r="Q29" s="43" t="s">
        <v>105</v>
      </c>
      <c r="R29" s="43"/>
      <c r="S29" s="43" t="s">
        <v>106</v>
      </c>
      <c r="T29" s="45"/>
      <c r="U29" s="46"/>
      <c r="V29" s="152"/>
    </row>
    <row r="30" spans="1:22" ht="12.75">
      <c r="A30" s="146">
        <v>5</v>
      </c>
      <c r="B30" s="154" t="s">
        <v>10</v>
      </c>
      <c r="C30" s="149" t="str">
        <f>IFERROR(VLOOKUP(B30,VALIDACIÓN!A:B,2,FALSE),"INDICAR DISTRITO")</f>
        <v>0004</v>
      </c>
      <c r="D30" s="141">
        <v>451</v>
      </c>
      <c r="E30" s="141" t="s">
        <v>21</v>
      </c>
      <c r="F30" s="141" t="s">
        <v>107</v>
      </c>
      <c r="G30" s="141" t="s">
        <v>22</v>
      </c>
      <c r="H30" s="141" t="s">
        <v>12</v>
      </c>
      <c r="I30" s="141" t="s">
        <v>23</v>
      </c>
      <c r="J30" s="144" t="s">
        <v>14</v>
      </c>
      <c r="K30" s="141">
        <v>22</v>
      </c>
      <c r="L30" s="145" t="str">
        <f>CONCATENATE(H30," - ",I30)</f>
        <v>CIENCIAS SOCIALES - 3°1C</v>
      </c>
      <c r="M30" s="25" t="str">
        <f ca="1">IFERROR(__xludf.DUMMYFUNCTION("IFERROR(ArrayFormula(QUERY(TRIM('VALIDACIÓN'!$C$2:$H$61),""SELECT Col2, Col3, Col4 WHERE Col1='""&amp;L30&amp;""'"")),""COMPLETAR LOS CAMPOS DE AÑO, CUATRIMESTRE Y ORIENTACIÓN"")"),"DISEÑO Y DESAR. DE PROYECTOS")</f>
        <v>DISEÑO Y DESAR. DE PROYECTOS</v>
      </c>
      <c r="N30" s="26" t="str">
        <f ca="1">IFERROR(__xludf.DUMMYFUNCTION("""COMPUTED_VALUE"""),"WPD")</f>
        <v>WPD</v>
      </c>
      <c r="O30" s="27" t="str">
        <f ca="1">IFERROR(__xludf.DUMMYFUNCTION("""COMPUTED_VALUE"""),"3")</f>
        <v>3</v>
      </c>
      <c r="P30" s="28" t="s">
        <v>88</v>
      </c>
      <c r="Q30" s="28"/>
      <c r="R30" s="28"/>
      <c r="S30" s="28"/>
      <c r="T30" s="29"/>
      <c r="U30" s="30"/>
      <c r="V30" s="150" t="s">
        <v>22</v>
      </c>
    </row>
    <row r="31" spans="1:22" ht="12.75">
      <c r="A31" s="147"/>
      <c r="B31" s="142"/>
      <c r="C31" s="142"/>
      <c r="D31" s="142"/>
      <c r="E31" s="142"/>
      <c r="F31" s="142"/>
      <c r="G31" s="142"/>
      <c r="H31" s="142"/>
      <c r="I31" s="142"/>
      <c r="J31" s="142"/>
      <c r="K31" s="142"/>
      <c r="L31" s="142"/>
      <c r="M31" s="31" t="str">
        <f ca="1">IFERROR(__xludf.DUMMYFUNCTION("""COMPUTED_VALUE"""),"INFORMÁTICA III")</f>
        <v>INFORMÁTICA III</v>
      </c>
      <c r="N31" s="32" t="str">
        <f ca="1">IFERROR(__xludf.DUMMYFUNCTION("""COMPUTED_VALUE"""),"WIF")</f>
        <v>WIF</v>
      </c>
      <c r="O31" s="33" t="str">
        <f ca="1">IFERROR(__xludf.DUMMYFUNCTION("""COMPUTED_VALUE"""),"2")</f>
        <v>2</v>
      </c>
      <c r="P31" s="34"/>
      <c r="Q31" s="35"/>
      <c r="R31" s="34" t="s">
        <v>108</v>
      </c>
      <c r="S31" s="35"/>
      <c r="T31" s="36"/>
      <c r="U31" s="37"/>
      <c r="V31" s="151"/>
    </row>
    <row r="32" spans="1:22" ht="12.75">
      <c r="A32" s="147"/>
      <c r="B32" s="142"/>
      <c r="C32" s="142"/>
      <c r="D32" s="142"/>
      <c r="E32" s="142"/>
      <c r="F32" s="142"/>
      <c r="G32" s="142"/>
      <c r="H32" s="142"/>
      <c r="I32" s="142"/>
      <c r="J32" s="142"/>
      <c r="K32" s="142"/>
      <c r="L32" s="142"/>
      <c r="M32" s="31" t="str">
        <f ca="1">IFERROR(__xludf.DUMMYFUNCTION("""COMPUTED_VALUE"""),"LENGUA Y LITERATURA III")</f>
        <v>LENGUA Y LITERATURA III</v>
      </c>
      <c r="N32" s="32" t="str">
        <f ca="1">IFERROR(__xludf.DUMMYFUNCTION("""COMPUTED_VALUE"""),"WLL")</f>
        <v>WLL</v>
      </c>
      <c r="O32" s="33" t="str">
        <f ca="1">IFERROR(__xludf.DUMMYFUNCTION("""COMPUTED_VALUE"""),"6")</f>
        <v>6</v>
      </c>
      <c r="P32" s="35"/>
      <c r="Q32" s="34" t="s">
        <v>108</v>
      </c>
      <c r="R32" s="34" t="s">
        <v>109</v>
      </c>
      <c r="S32" s="35"/>
      <c r="T32" s="36"/>
      <c r="U32" s="37"/>
      <c r="V32" s="151"/>
    </row>
    <row r="33" spans="1:22" ht="12.75">
      <c r="A33" s="147"/>
      <c r="B33" s="142"/>
      <c r="C33" s="142"/>
      <c r="D33" s="142"/>
      <c r="E33" s="142"/>
      <c r="F33" s="142"/>
      <c r="G33" s="142"/>
      <c r="H33" s="142"/>
      <c r="I33" s="142"/>
      <c r="J33" s="142"/>
      <c r="K33" s="142"/>
      <c r="L33" s="142"/>
      <c r="M33" s="31" t="str">
        <f ca="1">IFERROR(__xludf.DUMMYFUNCTION("""COMPUTED_VALUE"""),"PROB. SOCIAL CONTEMPORÁNEA")</f>
        <v>PROB. SOCIAL CONTEMPORÁNEA</v>
      </c>
      <c r="N33" s="32" t="str">
        <f ca="1">IFERROR(__xludf.DUMMYFUNCTION("""COMPUTED_VALUE"""),"WPS")</f>
        <v>WPS</v>
      </c>
      <c r="O33" s="33" t="str">
        <f ca="1">IFERROR(__xludf.DUMMYFUNCTION("""COMPUTED_VALUE"""),"4")</f>
        <v>4</v>
      </c>
      <c r="P33" s="34"/>
      <c r="Q33" s="34" t="s">
        <v>109</v>
      </c>
      <c r="R33" s="35"/>
      <c r="S33" s="35"/>
      <c r="T33" s="38"/>
      <c r="U33" s="39"/>
      <c r="V33" s="151"/>
    </row>
    <row r="34" spans="1:22" ht="13.5" thickBot="1">
      <c r="A34" s="148"/>
      <c r="B34" s="143"/>
      <c r="C34" s="143"/>
      <c r="D34" s="143"/>
      <c r="E34" s="143"/>
      <c r="F34" s="143"/>
      <c r="G34" s="143"/>
      <c r="H34" s="143"/>
      <c r="I34" s="143"/>
      <c r="J34" s="143"/>
      <c r="K34" s="143"/>
      <c r="L34" s="143"/>
      <c r="M34" s="40" t="str">
        <f ca="1">IFERROR(__xludf.DUMMYFUNCTION("""COMPUTED_VALUE"""),"QUÍMICA")</f>
        <v>QUÍMICA</v>
      </c>
      <c r="N34" s="41" t="str">
        <f ca="1">IFERROR(__xludf.DUMMYFUNCTION("""COMPUTED_VALUE"""),"WQQ")</f>
        <v>WQQ</v>
      </c>
      <c r="O34" s="42" t="str">
        <f ca="1">IFERROR(__xludf.DUMMYFUNCTION("""COMPUTED_VALUE"""),"3")</f>
        <v>3</v>
      </c>
      <c r="P34" s="43" t="s">
        <v>86</v>
      </c>
      <c r="Q34" s="44"/>
      <c r="R34" s="43"/>
      <c r="S34" s="44"/>
      <c r="T34" s="45"/>
      <c r="U34" s="46"/>
      <c r="V34" s="152"/>
    </row>
    <row r="35" spans="1:22" ht="12.75">
      <c r="A35" s="146">
        <v>5</v>
      </c>
      <c r="B35" s="154" t="s">
        <v>10</v>
      </c>
      <c r="C35" s="149" t="str">
        <f>IFERROR(VLOOKUP(B35,VALIDACIÓN!A:B,2,FALSE),"INDICAR DISTRITO")</f>
        <v>0004</v>
      </c>
      <c r="D35" s="141">
        <v>451</v>
      </c>
      <c r="E35" s="141" t="s">
        <v>110</v>
      </c>
      <c r="F35" s="141" t="s">
        <v>111</v>
      </c>
      <c r="G35" s="141" t="s">
        <v>24</v>
      </c>
      <c r="H35" s="141" t="s">
        <v>12</v>
      </c>
      <c r="I35" s="141" t="s">
        <v>23</v>
      </c>
      <c r="J35" s="144" t="s">
        <v>14</v>
      </c>
      <c r="K35" s="141">
        <v>20</v>
      </c>
      <c r="L35" s="145" t="str">
        <f>CONCATENATE(H35," - ",I35)</f>
        <v>CIENCIAS SOCIALES - 3°1C</v>
      </c>
      <c r="M35" s="25" t="str">
        <f ca="1">IFERROR(__xludf.DUMMYFUNCTION("IFERROR(ArrayFormula(QUERY(TRIM('VALIDACIÓN'!$C$2:$H$61),""SELECT Col2, Col3, Col4 WHERE Col1='""&amp;L35&amp;""'"")),""COMPLETAR LOS CAMPOS DE AÑO, CUATRIMESTRE Y ORIENTACIÓN"")"),"DISEÑO Y DESAR. DE PROYECTOS")</f>
        <v>DISEÑO Y DESAR. DE PROYECTOS</v>
      </c>
      <c r="N35" s="26" t="str">
        <f ca="1">IFERROR(__xludf.DUMMYFUNCTION("""COMPUTED_VALUE"""),"WPD")</f>
        <v>WPD</v>
      </c>
      <c r="O35" s="27" t="str">
        <f ca="1">IFERROR(__xludf.DUMMYFUNCTION("""COMPUTED_VALUE"""),"3")</f>
        <v>3</v>
      </c>
      <c r="P35" s="28" t="s">
        <v>86</v>
      </c>
      <c r="Q35" s="28"/>
      <c r="R35" s="28"/>
      <c r="S35" s="28"/>
      <c r="T35" s="29"/>
      <c r="U35" s="30"/>
      <c r="V35" s="150" t="s">
        <v>24</v>
      </c>
    </row>
    <row r="36" spans="1:22" ht="12.75">
      <c r="A36" s="147"/>
      <c r="B36" s="142"/>
      <c r="C36" s="142"/>
      <c r="D36" s="142"/>
      <c r="E36" s="142"/>
      <c r="F36" s="142"/>
      <c r="G36" s="142"/>
      <c r="H36" s="142"/>
      <c r="I36" s="142"/>
      <c r="J36" s="142"/>
      <c r="K36" s="142"/>
      <c r="L36" s="142"/>
      <c r="M36" s="31" t="str">
        <f ca="1">IFERROR(__xludf.DUMMYFUNCTION("""COMPUTED_VALUE"""),"INFORMÁTICA III")</f>
        <v>INFORMÁTICA III</v>
      </c>
      <c r="N36" s="32" t="str">
        <f ca="1">IFERROR(__xludf.DUMMYFUNCTION("""COMPUTED_VALUE"""),"WIF")</f>
        <v>WIF</v>
      </c>
      <c r="O36" s="33" t="str">
        <f ca="1">IFERROR(__xludf.DUMMYFUNCTION("""COMPUTED_VALUE"""),"2")</f>
        <v>2</v>
      </c>
      <c r="P36" s="35"/>
      <c r="Q36" s="35"/>
      <c r="R36" s="34"/>
      <c r="S36" s="35"/>
      <c r="T36" s="38" t="s">
        <v>89</v>
      </c>
      <c r="U36" s="37"/>
      <c r="V36" s="151"/>
    </row>
    <row r="37" spans="1:22" ht="12.75">
      <c r="A37" s="147"/>
      <c r="B37" s="142"/>
      <c r="C37" s="142"/>
      <c r="D37" s="142"/>
      <c r="E37" s="142"/>
      <c r="F37" s="142"/>
      <c r="G37" s="142"/>
      <c r="H37" s="142"/>
      <c r="I37" s="142"/>
      <c r="J37" s="142"/>
      <c r="K37" s="142"/>
      <c r="L37" s="142"/>
      <c r="M37" s="31" t="str">
        <f ca="1">IFERROR(__xludf.DUMMYFUNCTION("""COMPUTED_VALUE"""),"LENGUA Y LITERATURA III")</f>
        <v>LENGUA Y LITERATURA III</v>
      </c>
      <c r="N37" s="32" t="str">
        <f ca="1">IFERROR(__xludf.DUMMYFUNCTION("""COMPUTED_VALUE"""),"WLL")</f>
        <v>WLL</v>
      </c>
      <c r="O37" s="33" t="str">
        <f ca="1">IFERROR(__xludf.DUMMYFUNCTION("""COMPUTED_VALUE"""),"6")</f>
        <v>6</v>
      </c>
      <c r="P37" s="34"/>
      <c r="Q37" s="35"/>
      <c r="R37" s="34" t="s">
        <v>89</v>
      </c>
      <c r="S37" s="35"/>
      <c r="T37" s="38" t="s">
        <v>87</v>
      </c>
      <c r="U37" s="37"/>
      <c r="V37" s="151"/>
    </row>
    <row r="38" spans="1:22" ht="12.75">
      <c r="A38" s="147"/>
      <c r="B38" s="142"/>
      <c r="C38" s="142"/>
      <c r="D38" s="142"/>
      <c r="E38" s="142"/>
      <c r="F38" s="142"/>
      <c r="G38" s="142"/>
      <c r="H38" s="142"/>
      <c r="I38" s="142"/>
      <c r="J38" s="142"/>
      <c r="K38" s="142"/>
      <c r="L38" s="142"/>
      <c r="M38" s="31" t="str">
        <f ca="1">IFERROR(__xludf.DUMMYFUNCTION("""COMPUTED_VALUE"""),"PROB. SOCIAL CONTEMPORÁNEA")</f>
        <v>PROB. SOCIAL CONTEMPORÁNEA</v>
      </c>
      <c r="N38" s="32" t="str">
        <f ca="1">IFERROR(__xludf.DUMMYFUNCTION("""COMPUTED_VALUE"""),"WPS")</f>
        <v>WPS</v>
      </c>
      <c r="O38" s="33" t="str">
        <f ca="1">IFERROR(__xludf.DUMMYFUNCTION("""COMPUTED_VALUE"""),"4")</f>
        <v>4</v>
      </c>
      <c r="P38" s="34"/>
      <c r="Q38" s="35"/>
      <c r="R38" s="34" t="s">
        <v>87</v>
      </c>
      <c r="S38" s="35"/>
      <c r="T38" s="38"/>
      <c r="U38" s="39"/>
      <c r="V38" s="151"/>
    </row>
    <row r="39" spans="1:22" ht="13.5" thickBot="1">
      <c r="A39" s="148"/>
      <c r="B39" s="143"/>
      <c r="C39" s="143"/>
      <c r="D39" s="143"/>
      <c r="E39" s="143"/>
      <c r="F39" s="143"/>
      <c r="G39" s="143"/>
      <c r="H39" s="143"/>
      <c r="I39" s="143"/>
      <c r="J39" s="143"/>
      <c r="K39" s="143"/>
      <c r="L39" s="143"/>
      <c r="M39" s="40" t="str">
        <f ca="1">IFERROR(__xludf.DUMMYFUNCTION("""COMPUTED_VALUE"""),"QUÍMICA")</f>
        <v>QUÍMICA</v>
      </c>
      <c r="N39" s="41" t="str">
        <f ca="1">IFERROR(__xludf.DUMMYFUNCTION("""COMPUTED_VALUE"""),"WQQ")</f>
        <v>WQQ</v>
      </c>
      <c r="O39" s="42" t="str">
        <f ca="1">IFERROR(__xludf.DUMMYFUNCTION("""COMPUTED_VALUE"""),"3")</f>
        <v>3</v>
      </c>
      <c r="P39" s="43" t="s">
        <v>88</v>
      </c>
      <c r="Q39" s="44"/>
      <c r="R39" s="44"/>
      <c r="S39" s="44"/>
      <c r="T39" s="45"/>
      <c r="U39" s="46"/>
      <c r="V39" s="152"/>
    </row>
    <row r="40" spans="1:22" ht="12.75">
      <c r="A40" s="146">
        <v>5</v>
      </c>
      <c r="B40" s="154" t="s">
        <v>10</v>
      </c>
      <c r="C40" s="149" t="str">
        <f>IFERROR(VLOOKUP(B40,VALIDACIÓN!A:B,2,FALSE),"INDICAR DISTRITO")</f>
        <v>0004</v>
      </c>
      <c r="D40" s="141">
        <v>451</v>
      </c>
      <c r="E40" s="141" t="s">
        <v>54</v>
      </c>
      <c r="F40" s="141" t="s">
        <v>112</v>
      </c>
      <c r="G40" s="141" t="s">
        <v>55</v>
      </c>
      <c r="H40" s="141" t="s">
        <v>12</v>
      </c>
      <c r="I40" s="141" t="s">
        <v>40</v>
      </c>
      <c r="J40" s="144" t="s">
        <v>27</v>
      </c>
      <c r="K40" s="141">
        <v>15</v>
      </c>
      <c r="L40" s="145" t="str">
        <f>CONCATENATE(H40," - ",I40)</f>
        <v>CIENCIAS SOCIALES - 2°1C</v>
      </c>
      <c r="M40" s="25" t="str">
        <f ca="1">IFERROR(__xludf.DUMMYFUNCTION("IFERROR(ArrayFormula(QUERY(TRIM('VALIDACIÓN'!$C$2:$H$61),""SELECT Col2, Col3, Col4 WHERE Col1='""&amp;L40&amp;""'"")),""COMPLETAR LOS CAMPOS DE AÑO, CUATRIMESTRE Y ORIENTACIÓN"")"),"CIENCIA POLÍTICA")</f>
        <v>CIENCIA POLÍTICA</v>
      </c>
      <c r="N40" s="26" t="str">
        <f ca="1">IFERROR(__xludf.DUMMYFUNCTION("""COMPUTED_VALUE"""),"WCP")</f>
        <v>WCP</v>
      </c>
      <c r="O40" s="27" t="str">
        <f ca="1">IFERROR(__xludf.DUMMYFUNCTION("""COMPUTED_VALUE"""),"3")</f>
        <v>3</v>
      </c>
      <c r="P40" s="47"/>
      <c r="Q40" s="48"/>
      <c r="R40" s="48"/>
      <c r="S40" s="48"/>
      <c r="T40" s="49" t="s">
        <v>113</v>
      </c>
      <c r="U40" s="30"/>
      <c r="V40" s="150" t="s">
        <v>55</v>
      </c>
    </row>
    <row r="41" spans="1:22" ht="12.75">
      <c r="A41" s="147"/>
      <c r="B41" s="142"/>
      <c r="C41" s="142"/>
      <c r="D41" s="142"/>
      <c r="E41" s="142"/>
      <c r="F41" s="142"/>
      <c r="G41" s="142"/>
      <c r="H41" s="142"/>
      <c r="I41" s="142"/>
      <c r="J41" s="142"/>
      <c r="K41" s="142"/>
      <c r="L41" s="142"/>
      <c r="M41" s="31" t="str">
        <f ca="1">IFERROR(__xludf.DUMMYFUNCTION("""COMPUTED_VALUE"""),"FÍSICA")</f>
        <v>FÍSICA</v>
      </c>
      <c r="N41" s="32" t="str">
        <f ca="1">IFERROR(__xludf.DUMMYFUNCTION("""COMPUTED_VALUE"""),"WFF")</f>
        <v>WFF</v>
      </c>
      <c r="O41" s="33" t="str">
        <f ca="1">IFERROR(__xludf.DUMMYFUNCTION("""COMPUTED_VALUE"""),"3")</f>
        <v>3</v>
      </c>
      <c r="P41" s="50"/>
      <c r="Q41" s="51"/>
      <c r="R41" s="52"/>
      <c r="S41" s="51"/>
      <c r="T41" s="53" t="s">
        <v>114</v>
      </c>
      <c r="U41" s="37"/>
      <c r="V41" s="151"/>
    </row>
    <row r="42" spans="1:22" ht="12.75">
      <c r="A42" s="147"/>
      <c r="B42" s="142"/>
      <c r="C42" s="142"/>
      <c r="D42" s="142"/>
      <c r="E42" s="142"/>
      <c r="F42" s="142"/>
      <c r="G42" s="142"/>
      <c r="H42" s="142"/>
      <c r="I42" s="142"/>
      <c r="J42" s="142"/>
      <c r="K42" s="142"/>
      <c r="L42" s="142"/>
      <c r="M42" s="31" t="str">
        <f ca="1">IFERROR(__xludf.DUMMYFUNCTION("""COMPUTED_VALUE"""),"HISTORIA Y GEOGRAFÍA II")</f>
        <v>HISTORIA Y GEOGRAFÍA II</v>
      </c>
      <c r="N42" s="32" t="str">
        <f ca="1">IFERROR(__xludf.DUMMYFUNCTION("""COMPUTED_VALUE"""),"WHG")</f>
        <v>WHG</v>
      </c>
      <c r="O42" s="33" t="str">
        <f ca="1">IFERROR(__xludf.DUMMYFUNCTION("""COMPUTED_VALUE"""),"4")</f>
        <v>4</v>
      </c>
      <c r="P42" s="50"/>
      <c r="Q42" s="51"/>
      <c r="R42" s="52" t="s">
        <v>115</v>
      </c>
      <c r="S42" s="51"/>
      <c r="T42" s="51"/>
      <c r="U42" s="37"/>
      <c r="V42" s="151"/>
    </row>
    <row r="43" spans="1:22" ht="12.75">
      <c r="A43" s="147"/>
      <c r="B43" s="142"/>
      <c r="C43" s="142"/>
      <c r="D43" s="142"/>
      <c r="E43" s="142"/>
      <c r="F43" s="142"/>
      <c r="G43" s="142"/>
      <c r="H43" s="142"/>
      <c r="I43" s="142"/>
      <c r="J43" s="142"/>
      <c r="K43" s="142"/>
      <c r="L43" s="142"/>
      <c r="M43" s="31" t="str">
        <f ca="1">IFERROR(__xludf.DUMMYFUNCTION("""COMPUTED_VALUE"""),"INGLÉS II")</f>
        <v>INGLÉS II</v>
      </c>
      <c r="N43" s="32" t="str">
        <f ca="1">IFERROR(__xludf.DUMMYFUNCTION("""COMPUTED_VALUE"""),"WIN")</f>
        <v>WIN</v>
      </c>
      <c r="O43" s="33" t="str">
        <f ca="1">IFERROR(__xludf.DUMMYFUNCTION("""COMPUTED_VALUE"""),"2")</f>
        <v>2</v>
      </c>
      <c r="P43" s="50" t="s">
        <v>116</v>
      </c>
      <c r="Q43" s="51"/>
      <c r="R43" s="52"/>
      <c r="S43" s="51"/>
      <c r="T43" s="54"/>
      <c r="U43" s="39"/>
      <c r="V43" s="151"/>
    </row>
    <row r="44" spans="1:22" ht="13.5" thickBot="1">
      <c r="A44" s="148"/>
      <c r="B44" s="143"/>
      <c r="C44" s="143"/>
      <c r="D44" s="143"/>
      <c r="E44" s="143"/>
      <c r="F44" s="143"/>
      <c r="G44" s="143"/>
      <c r="H44" s="143"/>
      <c r="I44" s="143"/>
      <c r="J44" s="143"/>
      <c r="K44" s="143"/>
      <c r="L44" s="143"/>
      <c r="M44" s="40" t="str">
        <f ca="1">IFERROR(__xludf.DUMMYFUNCTION("""COMPUTED_VALUE"""),"LENGUA Y LITERATURA II")</f>
        <v>LENGUA Y LITERATURA II</v>
      </c>
      <c r="N44" s="41" t="str">
        <f ca="1">IFERROR(__xludf.DUMMYFUNCTION("""COMPUTED_VALUE"""),"WLL")</f>
        <v>WLL</v>
      </c>
      <c r="O44" s="42" t="str">
        <f ca="1">IFERROR(__xludf.DUMMYFUNCTION("""COMPUTED_VALUE"""),"6")</f>
        <v>6</v>
      </c>
      <c r="P44" s="55" t="s">
        <v>117</v>
      </c>
      <c r="Q44" s="56"/>
      <c r="R44" s="57" t="s">
        <v>118</v>
      </c>
      <c r="S44" s="56"/>
      <c r="T44" s="58"/>
      <c r="U44" s="46"/>
      <c r="V44" s="152"/>
    </row>
    <row r="45" spans="1:22" ht="12.75">
      <c r="A45" s="146">
        <v>5</v>
      </c>
      <c r="B45" s="154" t="s">
        <v>10</v>
      </c>
      <c r="C45" s="149" t="str">
        <f>IFERROR(VLOOKUP(B45,VALIDACIÓN!A:B,2,FALSE),"INDICAR DISTRITO")</f>
        <v>0004</v>
      </c>
      <c r="D45" s="141">
        <v>451</v>
      </c>
      <c r="E45" s="154" t="s">
        <v>63</v>
      </c>
      <c r="F45" s="154" t="s">
        <v>119</v>
      </c>
      <c r="G45" s="154" t="s">
        <v>26</v>
      </c>
      <c r="H45" s="141" t="s">
        <v>12</v>
      </c>
      <c r="I45" s="141" t="s">
        <v>23</v>
      </c>
      <c r="J45" s="144" t="s">
        <v>14</v>
      </c>
      <c r="K45" s="141">
        <v>21</v>
      </c>
      <c r="L45" s="145" t="str">
        <f>CONCATENATE(H45," - ",I45)</f>
        <v>CIENCIAS SOCIALES - 3°1C</v>
      </c>
      <c r="M45" s="25" t="str">
        <f ca="1">IFERROR(__xludf.DUMMYFUNCTION("IFERROR(ArrayFormula(QUERY(TRIM('VALIDACIÓN'!$C$2:$H$61),""SELECT Col2, Col3, Col4 WHERE Col1='""&amp;L45&amp;""'"")),""COMPLETAR LOS CAMPOS DE AÑO, CUATRIMESTRE Y ORIENTACIÓN"")"),"DISEÑO Y DESAR. DE PROYECTOS")</f>
        <v>DISEÑO Y DESAR. DE PROYECTOS</v>
      </c>
      <c r="N45" s="26" t="str">
        <f ca="1">IFERROR(__xludf.DUMMYFUNCTION("""COMPUTED_VALUE"""),"WPD")</f>
        <v>WPD</v>
      </c>
      <c r="O45" s="27" t="str">
        <f ca="1">IFERROR(__xludf.DUMMYFUNCTION("""COMPUTED_VALUE"""),"3")</f>
        <v>3</v>
      </c>
      <c r="P45" s="28"/>
      <c r="Q45" s="28"/>
      <c r="R45" s="28" t="s">
        <v>88</v>
      </c>
      <c r="S45" s="28"/>
      <c r="T45" s="29"/>
      <c r="U45" s="30"/>
      <c r="V45" s="150" t="s">
        <v>26</v>
      </c>
    </row>
    <row r="46" spans="1:22" ht="12.75">
      <c r="A46" s="147"/>
      <c r="B46" s="142"/>
      <c r="C46" s="142"/>
      <c r="D46" s="142"/>
      <c r="E46" s="142"/>
      <c r="F46" s="142"/>
      <c r="G46" s="142"/>
      <c r="H46" s="142"/>
      <c r="I46" s="142"/>
      <c r="J46" s="142"/>
      <c r="K46" s="142"/>
      <c r="L46" s="142"/>
      <c r="M46" s="31" t="str">
        <f ca="1">IFERROR(__xludf.DUMMYFUNCTION("""COMPUTED_VALUE"""),"INFORMÁTICA III")</f>
        <v>INFORMÁTICA III</v>
      </c>
      <c r="N46" s="32" t="str">
        <f ca="1">IFERROR(__xludf.DUMMYFUNCTION("""COMPUTED_VALUE"""),"WIF")</f>
        <v>WIF</v>
      </c>
      <c r="O46" s="33" t="str">
        <f ca="1">IFERROR(__xludf.DUMMYFUNCTION("""COMPUTED_VALUE"""),"2")</f>
        <v>2</v>
      </c>
      <c r="P46" s="34" t="s">
        <v>89</v>
      </c>
      <c r="Q46" s="34"/>
      <c r="R46" s="34"/>
      <c r="S46" s="35"/>
      <c r="T46" s="36"/>
      <c r="U46" s="37"/>
      <c r="V46" s="151"/>
    </row>
    <row r="47" spans="1:22" ht="12.75">
      <c r="A47" s="147"/>
      <c r="B47" s="142"/>
      <c r="C47" s="142"/>
      <c r="D47" s="142"/>
      <c r="E47" s="142"/>
      <c r="F47" s="142"/>
      <c r="G47" s="142"/>
      <c r="H47" s="142"/>
      <c r="I47" s="142"/>
      <c r="J47" s="142"/>
      <c r="K47" s="142"/>
      <c r="L47" s="142"/>
      <c r="M47" s="31" t="str">
        <f ca="1">IFERROR(__xludf.DUMMYFUNCTION("""COMPUTED_VALUE"""),"LENGUA Y LITERATURA III")</f>
        <v>LENGUA Y LITERATURA III</v>
      </c>
      <c r="N47" s="32" t="str">
        <f ca="1">IFERROR(__xludf.DUMMYFUNCTION("""COMPUTED_VALUE"""),"WLL")</f>
        <v>WLL</v>
      </c>
      <c r="O47" s="33" t="str">
        <f ca="1">IFERROR(__xludf.DUMMYFUNCTION("""COMPUTED_VALUE"""),"6")</f>
        <v>6</v>
      </c>
      <c r="P47" s="34" t="s">
        <v>87</v>
      </c>
      <c r="Q47" s="34"/>
      <c r="R47" s="34"/>
      <c r="S47" s="35"/>
      <c r="T47" s="38" t="s">
        <v>108</v>
      </c>
      <c r="U47" s="37"/>
      <c r="V47" s="151"/>
    </row>
    <row r="48" spans="1:22" ht="12.75">
      <c r="A48" s="147"/>
      <c r="B48" s="142"/>
      <c r="C48" s="142"/>
      <c r="D48" s="142"/>
      <c r="E48" s="142"/>
      <c r="F48" s="142"/>
      <c r="G48" s="142"/>
      <c r="H48" s="142"/>
      <c r="I48" s="142"/>
      <c r="J48" s="142"/>
      <c r="K48" s="142"/>
      <c r="L48" s="142"/>
      <c r="M48" s="31" t="str">
        <f ca="1">IFERROR(__xludf.DUMMYFUNCTION("""COMPUTED_VALUE"""),"PROB. SOCIAL CONTEMPORÁNEA")</f>
        <v>PROB. SOCIAL CONTEMPORÁNEA</v>
      </c>
      <c r="N48" s="32" t="str">
        <f ca="1">IFERROR(__xludf.DUMMYFUNCTION("""COMPUTED_VALUE"""),"WPS")</f>
        <v>WPS</v>
      </c>
      <c r="O48" s="33" t="str">
        <f ca="1">IFERROR(__xludf.DUMMYFUNCTION("""COMPUTED_VALUE"""),"4")</f>
        <v>4</v>
      </c>
      <c r="P48" s="34"/>
      <c r="Q48" s="35"/>
      <c r="R48" s="34"/>
      <c r="S48" s="35"/>
      <c r="T48" s="38" t="s">
        <v>109</v>
      </c>
      <c r="U48" s="39"/>
      <c r="V48" s="151"/>
    </row>
    <row r="49" spans="1:22" ht="13.5" thickBot="1">
      <c r="A49" s="148"/>
      <c r="B49" s="143"/>
      <c r="C49" s="143"/>
      <c r="D49" s="143"/>
      <c r="E49" s="143"/>
      <c r="F49" s="143"/>
      <c r="G49" s="143"/>
      <c r="H49" s="143"/>
      <c r="I49" s="143"/>
      <c r="J49" s="143"/>
      <c r="K49" s="143"/>
      <c r="L49" s="143"/>
      <c r="M49" s="40" t="str">
        <f ca="1">IFERROR(__xludf.DUMMYFUNCTION("""COMPUTED_VALUE"""),"QUÍMICA")</f>
        <v>QUÍMICA</v>
      </c>
      <c r="N49" s="41" t="str">
        <f ca="1">IFERROR(__xludf.DUMMYFUNCTION("""COMPUTED_VALUE"""),"WQQ")</f>
        <v>WQQ</v>
      </c>
      <c r="O49" s="42" t="str">
        <f ca="1">IFERROR(__xludf.DUMMYFUNCTION("""COMPUTED_VALUE"""),"3")</f>
        <v>3</v>
      </c>
      <c r="P49" s="43"/>
      <c r="Q49" s="44"/>
      <c r="R49" s="43" t="s">
        <v>86</v>
      </c>
      <c r="S49" s="44"/>
      <c r="T49" s="45"/>
      <c r="U49" s="46"/>
      <c r="V49" s="152"/>
    </row>
    <row r="50" spans="1:22" ht="12.75">
      <c r="A50" s="146">
        <v>5</v>
      </c>
      <c r="B50" s="154" t="s">
        <v>10</v>
      </c>
      <c r="C50" s="149" t="str">
        <f>IFERROR(VLOOKUP(B50,VALIDACIÓN!A:B,2,FALSE),"INDICAR DISTRITO")</f>
        <v>0004</v>
      </c>
      <c r="D50" s="141">
        <v>451</v>
      </c>
      <c r="E50" s="141" t="s">
        <v>120</v>
      </c>
      <c r="F50" s="141" t="s">
        <v>121</v>
      </c>
      <c r="G50" s="141" t="s">
        <v>28</v>
      </c>
      <c r="H50" s="141" t="s">
        <v>12</v>
      </c>
      <c r="I50" s="141" t="s">
        <v>23</v>
      </c>
      <c r="J50" s="144" t="s">
        <v>14</v>
      </c>
      <c r="K50" s="141">
        <v>22</v>
      </c>
      <c r="L50" s="145" t="str">
        <f>CONCATENATE(H50," - ",I50)</f>
        <v>CIENCIAS SOCIALES - 3°1C</v>
      </c>
      <c r="M50" s="25" t="str">
        <f ca="1">IFERROR(__xludf.DUMMYFUNCTION("IFERROR(ArrayFormula(QUERY(TRIM('VALIDACIÓN'!$C$2:$H$61),""SELECT Col2, Col3, Col4 WHERE Col1='""&amp;L50&amp;""'"")),""COMPLETAR LOS CAMPOS DE AÑO, CUATRIMESTRE Y ORIENTACIÓN"")"),"DISEÑO Y DESAR. DE PROYECTOS")</f>
        <v>DISEÑO Y DESAR. DE PROYECTOS</v>
      </c>
      <c r="N50" s="26" t="str">
        <f ca="1">IFERROR(__xludf.DUMMYFUNCTION("""COMPUTED_VALUE"""),"WPD")</f>
        <v>WPD</v>
      </c>
      <c r="O50" s="27" t="str">
        <f ca="1">IFERROR(__xludf.DUMMYFUNCTION("""COMPUTED_VALUE"""),"3")</f>
        <v>3</v>
      </c>
      <c r="P50" s="28" t="s">
        <v>86</v>
      </c>
      <c r="Q50" s="28"/>
      <c r="R50" s="28"/>
      <c r="S50" s="28"/>
      <c r="T50" s="29"/>
      <c r="U50" s="30"/>
      <c r="V50" s="150" t="s">
        <v>28</v>
      </c>
    </row>
    <row r="51" spans="1:22" ht="12.75">
      <c r="A51" s="147"/>
      <c r="B51" s="142"/>
      <c r="C51" s="142"/>
      <c r="D51" s="142"/>
      <c r="E51" s="142"/>
      <c r="F51" s="142"/>
      <c r="G51" s="142"/>
      <c r="H51" s="142"/>
      <c r="I51" s="142"/>
      <c r="J51" s="142"/>
      <c r="K51" s="142"/>
      <c r="L51" s="142"/>
      <c r="M51" s="31" t="str">
        <f ca="1">IFERROR(__xludf.DUMMYFUNCTION("""COMPUTED_VALUE"""),"INFORMÁTICA III")</f>
        <v>INFORMÁTICA III</v>
      </c>
      <c r="N51" s="32" t="str">
        <f ca="1">IFERROR(__xludf.DUMMYFUNCTION("""COMPUTED_VALUE"""),"WIF")</f>
        <v>WIF</v>
      </c>
      <c r="O51" s="33" t="str">
        <f ca="1">IFERROR(__xludf.DUMMYFUNCTION("""COMPUTED_VALUE"""),"2")</f>
        <v>2</v>
      </c>
      <c r="P51" s="35"/>
      <c r="Q51" s="35"/>
      <c r="R51" s="34" t="s">
        <v>108</v>
      </c>
      <c r="S51" s="35"/>
      <c r="T51" s="36"/>
      <c r="U51" s="37"/>
      <c r="V51" s="151"/>
    </row>
    <row r="52" spans="1:22" ht="12.75">
      <c r="A52" s="147"/>
      <c r="B52" s="142"/>
      <c r="C52" s="142"/>
      <c r="D52" s="142"/>
      <c r="E52" s="142"/>
      <c r="F52" s="142"/>
      <c r="G52" s="142"/>
      <c r="H52" s="142"/>
      <c r="I52" s="142"/>
      <c r="J52" s="142"/>
      <c r="K52" s="142"/>
      <c r="L52" s="142"/>
      <c r="M52" s="31" t="str">
        <f ca="1">IFERROR(__xludf.DUMMYFUNCTION("""COMPUTED_VALUE"""),"LENGUA Y LITERATURA III")</f>
        <v>LENGUA Y LITERATURA III</v>
      </c>
      <c r="N52" s="32" t="str">
        <f ca="1">IFERROR(__xludf.DUMMYFUNCTION("""COMPUTED_VALUE"""),"WLL")</f>
        <v>WLL</v>
      </c>
      <c r="O52" s="33" t="str">
        <f ca="1">IFERROR(__xludf.DUMMYFUNCTION("""COMPUTED_VALUE"""),"6")</f>
        <v>6</v>
      </c>
      <c r="P52" s="35"/>
      <c r="Q52" s="35"/>
      <c r="R52" s="34" t="s">
        <v>109</v>
      </c>
      <c r="S52" s="35"/>
      <c r="T52" s="38" t="s">
        <v>89</v>
      </c>
      <c r="U52" s="37"/>
      <c r="V52" s="151"/>
    </row>
    <row r="53" spans="1:22" ht="12.75">
      <c r="A53" s="147"/>
      <c r="B53" s="142"/>
      <c r="C53" s="142"/>
      <c r="D53" s="142"/>
      <c r="E53" s="142"/>
      <c r="F53" s="142"/>
      <c r="G53" s="142"/>
      <c r="H53" s="142"/>
      <c r="I53" s="142"/>
      <c r="J53" s="142"/>
      <c r="K53" s="142"/>
      <c r="L53" s="142"/>
      <c r="M53" s="31" t="str">
        <f ca="1">IFERROR(__xludf.DUMMYFUNCTION("""COMPUTED_VALUE"""),"PROB. SOCIAL CONTEMPORÁNEA")</f>
        <v>PROB. SOCIAL CONTEMPORÁNEA</v>
      </c>
      <c r="N53" s="32" t="str">
        <f ca="1">IFERROR(__xludf.DUMMYFUNCTION("""COMPUTED_VALUE"""),"WPS")</f>
        <v>WPS</v>
      </c>
      <c r="O53" s="33" t="str">
        <f ca="1">IFERROR(__xludf.DUMMYFUNCTION("""COMPUTED_VALUE"""),"4")</f>
        <v>4</v>
      </c>
      <c r="P53" s="34"/>
      <c r="Q53" s="35"/>
      <c r="R53" s="35"/>
      <c r="S53" s="35"/>
      <c r="T53" s="38" t="s">
        <v>87</v>
      </c>
      <c r="U53" s="39"/>
      <c r="V53" s="151"/>
    </row>
    <row r="54" spans="1:22" ht="13.5" thickBot="1">
      <c r="A54" s="148"/>
      <c r="B54" s="143"/>
      <c r="C54" s="143"/>
      <c r="D54" s="143"/>
      <c r="E54" s="143"/>
      <c r="F54" s="143"/>
      <c r="G54" s="143"/>
      <c r="H54" s="143"/>
      <c r="I54" s="143"/>
      <c r="J54" s="143"/>
      <c r="K54" s="143"/>
      <c r="L54" s="143"/>
      <c r="M54" s="40" t="str">
        <f ca="1">IFERROR(__xludf.DUMMYFUNCTION("""COMPUTED_VALUE"""),"QUÍMICA")</f>
        <v>QUÍMICA</v>
      </c>
      <c r="N54" s="41" t="str">
        <f ca="1">IFERROR(__xludf.DUMMYFUNCTION("""COMPUTED_VALUE"""),"WQQ")</f>
        <v>WQQ</v>
      </c>
      <c r="O54" s="42" t="str">
        <f ca="1">IFERROR(__xludf.DUMMYFUNCTION("""COMPUTED_VALUE"""),"3")</f>
        <v>3</v>
      </c>
      <c r="P54" s="43" t="s">
        <v>88</v>
      </c>
      <c r="Q54" s="44"/>
      <c r="R54" s="44"/>
      <c r="S54" s="44"/>
      <c r="T54" s="45"/>
      <c r="U54" s="46"/>
      <c r="V54" s="152"/>
    </row>
    <row r="55" spans="1:22" ht="12.75">
      <c r="A55" s="146">
        <v>5</v>
      </c>
      <c r="B55" s="154" t="s">
        <v>10</v>
      </c>
      <c r="C55" s="149" t="str">
        <f>IFERROR(VLOOKUP(B55,VALIDACIÓN!A:B,2,FALSE),"INDICAR DISTRITO")</f>
        <v>0004</v>
      </c>
      <c r="D55" s="141">
        <v>451</v>
      </c>
      <c r="E55" s="141" t="s">
        <v>29</v>
      </c>
      <c r="F55" s="141" t="s">
        <v>122</v>
      </c>
      <c r="G55" s="141" t="s">
        <v>30</v>
      </c>
      <c r="H55" s="141" t="s">
        <v>12</v>
      </c>
      <c r="I55" s="141" t="s">
        <v>23</v>
      </c>
      <c r="J55" s="144" t="s">
        <v>27</v>
      </c>
      <c r="K55" s="141">
        <v>19</v>
      </c>
      <c r="L55" s="145" t="str">
        <f>CONCATENATE(H55," - ",I55)</f>
        <v>CIENCIAS SOCIALES - 3°1C</v>
      </c>
      <c r="M55" s="25" t="str">
        <f ca="1">IFERROR(__xludf.DUMMYFUNCTION("IFERROR(ArrayFormula(QUERY(TRIM('VALIDACIÓN'!$C$2:$H$61),""SELECT Col2, Col3, Col4 WHERE Col1='""&amp;L55&amp;""'"")),""COMPLETAR LOS CAMPOS DE AÑO, CUATRIMESTRE Y ORIENTACIÓN"")"),"DISEÑO Y DESAR. DE PROYECTOS")</f>
        <v>DISEÑO Y DESAR. DE PROYECTOS</v>
      </c>
      <c r="N55" s="26" t="str">
        <f ca="1">IFERROR(__xludf.DUMMYFUNCTION("""COMPUTED_VALUE"""),"WPD")</f>
        <v>WPD</v>
      </c>
      <c r="O55" s="27" t="str">
        <f ca="1">IFERROR(__xludf.DUMMYFUNCTION("""COMPUTED_VALUE"""),"3")</f>
        <v>3</v>
      </c>
      <c r="P55" s="28"/>
      <c r="Q55" s="28"/>
      <c r="R55" s="28"/>
      <c r="S55" s="28"/>
      <c r="T55" s="29" t="s">
        <v>113</v>
      </c>
      <c r="U55" s="30"/>
      <c r="V55" s="150" t="s">
        <v>30</v>
      </c>
    </row>
    <row r="56" spans="1:22" ht="12.75">
      <c r="A56" s="147"/>
      <c r="B56" s="142"/>
      <c r="C56" s="142"/>
      <c r="D56" s="142"/>
      <c r="E56" s="142"/>
      <c r="F56" s="142"/>
      <c r="G56" s="142"/>
      <c r="H56" s="142"/>
      <c r="I56" s="142"/>
      <c r="J56" s="142"/>
      <c r="K56" s="142"/>
      <c r="L56" s="142"/>
      <c r="M56" s="31" t="str">
        <f ca="1">IFERROR(__xludf.DUMMYFUNCTION("""COMPUTED_VALUE"""),"INFORMÁTICA III")</f>
        <v>INFORMÁTICA III</v>
      </c>
      <c r="N56" s="32" t="str">
        <f ca="1">IFERROR(__xludf.DUMMYFUNCTION("""COMPUTED_VALUE"""),"WIF")</f>
        <v>WIF</v>
      </c>
      <c r="O56" s="33" t="str">
        <f ca="1">IFERROR(__xludf.DUMMYFUNCTION("""COMPUTED_VALUE"""),"2")</f>
        <v>2</v>
      </c>
      <c r="P56" s="35"/>
      <c r="Q56" s="35"/>
      <c r="R56" s="34" t="s">
        <v>118</v>
      </c>
      <c r="S56" s="35"/>
      <c r="T56" s="36"/>
      <c r="U56" s="37"/>
      <c r="V56" s="151"/>
    </row>
    <row r="57" spans="1:22" ht="12.75">
      <c r="A57" s="147"/>
      <c r="B57" s="142"/>
      <c r="C57" s="142"/>
      <c r="D57" s="142"/>
      <c r="E57" s="142"/>
      <c r="F57" s="142"/>
      <c r="G57" s="142"/>
      <c r="H57" s="142"/>
      <c r="I57" s="142"/>
      <c r="J57" s="142"/>
      <c r="K57" s="142"/>
      <c r="L57" s="142"/>
      <c r="M57" s="31" t="str">
        <f ca="1">IFERROR(__xludf.DUMMYFUNCTION("""COMPUTED_VALUE"""),"LENGUA Y LITERATURA III")</f>
        <v>LENGUA Y LITERATURA III</v>
      </c>
      <c r="N57" s="32" t="str">
        <f ca="1">IFERROR(__xludf.DUMMYFUNCTION("""COMPUTED_VALUE"""),"WLL")</f>
        <v>WLL</v>
      </c>
      <c r="O57" s="33" t="str">
        <f ca="1">IFERROR(__xludf.DUMMYFUNCTION("""COMPUTED_VALUE"""),"6")</f>
        <v>6</v>
      </c>
      <c r="P57" s="34" t="s">
        <v>118</v>
      </c>
      <c r="Q57" s="35"/>
      <c r="R57" s="34" t="s">
        <v>115</v>
      </c>
      <c r="S57" s="35"/>
      <c r="T57" s="36"/>
      <c r="U57" s="37"/>
      <c r="V57" s="151"/>
    </row>
    <row r="58" spans="1:22" ht="12.75">
      <c r="A58" s="147"/>
      <c r="B58" s="142"/>
      <c r="C58" s="142"/>
      <c r="D58" s="142"/>
      <c r="E58" s="142"/>
      <c r="F58" s="142"/>
      <c r="G58" s="142"/>
      <c r="H58" s="142"/>
      <c r="I58" s="142"/>
      <c r="J58" s="142"/>
      <c r="K58" s="142"/>
      <c r="L58" s="142"/>
      <c r="M58" s="31" t="str">
        <f ca="1">IFERROR(__xludf.DUMMYFUNCTION("""COMPUTED_VALUE"""),"PROB. SOCIAL CONTEMPORÁNEA")</f>
        <v>PROB. SOCIAL CONTEMPORÁNEA</v>
      </c>
      <c r="N58" s="32" t="str">
        <f ca="1">IFERROR(__xludf.DUMMYFUNCTION("""COMPUTED_VALUE"""),"WPS")</f>
        <v>WPS</v>
      </c>
      <c r="O58" s="33" t="str">
        <f ca="1">IFERROR(__xludf.DUMMYFUNCTION("""COMPUTED_VALUE"""),"4")</f>
        <v>4</v>
      </c>
      <c r="P58" s="34" t="s">
        <v>115</v>
      </c>
      <c r="Q58" s="35"/>
      <c r="R58" s="35"/>
      <c r="S58" s="35"/>
      <c r="T58" s="38"/>
      <c r="U58" s="39"/>
      <c r="V58" s="151"/>
    </row>
    <row r="59" spans="1:22" ht="13.5" thickBot="1">
      <c r="A59" s="148"/>
      <c r="B59" s="143"/>
      <c r="C59" s="143"/>
      <c r="D59" s="143"/>
      <c r="E59" s="143"/>
      <c r="F59" s="143"/>
      <c r="G59" s="143"/>
      <c r="H59" s="143"/>
      <c r="I59" s="143"/>
      <c r="J59" s="143"/>
      <c r="K59" s="143"/>
      <c r="L59" s="143"/>
      <c r="M59" s="40" t="str">
        <f ca="1">IFERROR(__xludf.DUMMYFUNCTION("""COMPUTED_VALUE"""),"QUÍMICA")</f>
        <v>QUÍMICA</v>
      </c>
      <c r="N59" s="41" t="str">
        <f ca="1">IFERROR(__xludf.DUMMYFUNCTION("""COMPUTED_VALUE"""),"WQQ")</f>
        <v>WQQ</v>
      </c>
      <c r="O59" s="42" t="str">
        <f ca="1">IFERROR(__xludf.DUMMYFUNCTION("""COMPUTED_VALUE"""),"3")</f>
        <v>3</v>
      </c>
      <c r="P59" s="44"/>
      <c r="Q59" s="44"/>
      <c r="R59" s="44"/>
      <c r="S59" s="44"/>
      <c r="T59" s="45" t="s">
        <v>114</v>
      </c>
      <c r="U59" s="46"/>
      <c r="V59" s="152"/>
    </row>
    <row r="60" spans="1:22" ht="12.75">
      <c r="A60" s="146">
        <v>5</v>
      </c>
      <c r="B60" s="154" t="s">
        <v>10</v>
      </c>
      <c r="C60" s="149" t="str">
        <f>IFERROR(VLOOKUP(B60,VALIDACIÓN!A:B,2,FALSE),"INDICAR DISTRITO")</f>
        <v>0004</v>
      </c>
      <c r="D60" s="141">
        <v>451</v>
      </c>
      <c r="E60" s="141" t="s">
        <v>123</v>
      </c>
      <c r="F60" s="141" t="s">
        <v>15</v>
      </c>
      <c r="G60" s="141" t="s">
        <v>31</v>
      </c>
      <c r="H60" s="141" t="s">
        <v>12</v>
      </c>
      <c r="I60" s="141" t="s">
        <v>23</v>
      </c>
      <c r="J60" s="144" t="s">
        <v>14</v>
      </c>
      <c r="K60" s="141">
        <v>20</v>
      </c>
      <c r="L60" s="145" t="str">
        <f>CONCATENATE(H60," - ",I60)</f>
        <v>CIENCIAS SOCIALES - 3°1C</v>
      </c>
      <c r="M60" s="25" t="str">
        <f ca="1">IFERROR(__xludf.DUMMYFUNCTION("IFERROR(ArrayFormula(QUERY(TRIM('VALIDACIÓN'!$C$2:$H$61),""SELECT Col2, Col3, Col4 WHERE Col1='""&amp;L60&amp;""'"")),""COMPLETAR LOS CAMPOS DE AÑO, CUATRIMESTRE Y ORIENTACIÓN"")"),"DISEÑO Y DESAR. DE PROYECTOS")</f>
        <v>DISEÑO Y DESAR. DE PROYECTOS</v>
      </c>
      <c r="N60" s="26" t="str">
        <f ca="1">IFERROR(__xludf.DUMMYFUNCTION("""COMPUTED_VALUE"""),"WPD")</f>
        <v>WPD</v>
      </c>
      <c r="O60" s="27" t="str">
        <f ca="1">IFERROR(__xludf.DUMMYFUNCTION("""COMPUTED_VALUE"""),"3")</f>
        <v>3</v>
      </c>
      <c r="P60" s="28"/>
      <c r="Q60" s="28"/>
      <c r="R60" s="28"/>
      <c r="S60" s="28"/>
      <c r="T60" s="29" t="s">
        <v>88</v>
      </c>
      <c r="U60" s="30"/>
      <c r="V60" s="150" t="s">
        <v>31</v>
      </c>
    </row>
    <row r="61" spans="1:22" ht="12.75">
      <c r="A61" s="147"/>
      <c r="B61" s="142"/>
      <c r="C61" s="142"/>
      <c r="D61" s="142"/>
      <c r="E61" s="142"/>
      <c r="F61" s="142"/>
      <c r="G61" s="142"/>
      <c r="H61" s="142"/>
      <c r="I61" s="142"/>
      <c r="J61" s="142"/>
      <c r="K61" s="142"/>
      <c r="L61" s="142"/>
      <c r="M61" s="31" t="str">
        <f ca="1">IFERROR(__xludf.DUMMYFUNCTION("""COMPUTED_VALUE"""),"INFORMÁTICA III")</f>
        <v>INFORMÁTICA III</v>
      </c>
      <c r="N61" s="32" t="str">
        <f ca="1">IFERROR(__xludf.DUMMYFUNCTION("""COMPUTED_VALUE"""),"WIF")</f>
        <v>WIF</v>
      </c>
      <c r="O61" s="33" t="str">
        <f ca="1">IFERROR(__xludf.DUMMYFUNCTION("""COMPUTED_VALUE"""),"2")</f>
        <v>2</v>
      </c>
      <c r="P61" s="35"/>
      <c r="Q61" s="35"/>
      <c r="R61" s="34" t="s">
        <v>108</v>
      </c>
      <c r="S61" s="35"/>
      <c r="T61" s="36"/>
      <c r="U61" s="37"/>
      <c r="V61" s="151"/>
    </row>
    <row r="62" spans="1:22" ht="12.75">
      <c r="A62" s="147"/>
      <c r="B62" s="142"/>
      <c r="C62" s="142"/>
      <c r="D62" s="142"/>
      <c r="E62" s="142"/>
      <c r="F62" s="142"/>
      <c r="G62" s="142"/>
      <c r="H62" s="142"/>
      <c r="I62" s="142"/>
      <c r="J62" s="142"/>
      <c r="K62" s="142"/>
      <c r="L62" s="142"/>
      <c r="M62" s="31" t="str">
        <f ca="1">IFERROR(__xludf.DUMMYFUNCTION("""COMPUTED_VALUE"""),"LENGUA Y LITERATURA III")</f>
        <v>LENGUA Y LITERATURA III</v>
      </c>
      <c r="N62" s="32" t="str">
        <f ca="1">IFERROR(__xludf.DUMMYFUNCTION("""COMPUTED_VALUE"""),"WLL")</f>
        <v>WLL</v>
      </c>
      <c r="O62" s="33" t="str">
        <f ca="1">IFERROR(__xludf.DUMMYFUNCTION("""COMPUTED_VALUE"""),"6")</f>
        <v>6</v>
      </c>
      <c r="P62" s="34" t="s">
        <v>108</v>
      </c>
      <c r="Q62" s="35"/>
      <c r="R62" s="34" t="s">
        <v>109</v>
      </c>
      <c r="S62" s="35"/>
      <c r="T62" s="36"/>
      <c r="U62" s="37"/>
      <c r="V62" s="151"/>
    </row>
    <row r="63" spans="1:22" ht="12.75">
      <c r="A63" s="147"/>
      <c r="B63" s="142"/>
      <c r="C63" s="142"/>
      <c r="D63" s="142"/>
      <c r="E63" s="142"/>
      <c r="F63" s="142"/>
      <c r="G63" s="142"/>
      <c r="H63" s="142"/>
      <c r="I63" s="142"/>
      <c r="J63" s="142"/>
      <c r="K63" s="142"/>
      <c r="L63" s="142"/>
      <c r="M63" s="31" t="str">
        <f ca="1">IFERROR(__xludf.DUMMYFUNCTION("""COMPUTED_VALUE"""),"PROB. SOCIAL CONTEMPORÁNEA")</f>
        <v>PROB. SOCIAL CONTEMPORÁNEA</v>
      </c>
      <c r="N63" s="32" t="str">
        <f ca="1">IFERROR(__xludf.DUMMYFUNCTION("""COMPUTED_VALUE"""),"WPS")</f>
        <v>WPS</v>
      </c>
      <c r="O63" s="33" t="str">
        <f ca="1">IFERROR(__xludf.DUMMYFUNCTION("""COMPUTED_VALUE"""),"4")</f>
        <v>4</v>
      </c>
      <c r="P63" s="34" t="s">
        <v>109</v>
      </c>
      <c r="Q63" s="35"/>
      <c r="R63" s="35"/>
      <c r="S63" s="35"/>
      <c r="T63" s="38"/>
      <c r="U63" s="39"/>
      <c r="V63" s="151"/>
    </row>
    <row r="64" spans="1:22" ht="13.5" thickBot="1">
      <c r="A64" s="148"/>
      <c r="B64" s="143"/>
      <c r="C64" s="143"/>
      <c r="D64" s="143"/>
      <c r="E64" s="143"/>
      <c r="F64" s="143"/>
      <c r="G64" s="143"/>
      <c r="H64" s="143"/>
      <c r="I64" s="143"/>
      <c r="J64" s="143"/>
      <c r="K64" s="143"/>
      <c r="L64" s="143"/>
      <c r="M64" s="40" t="str">
        <f ca="1">IFERROR(__xludf.DUMMYFUNCTION("""COMPUTED_VALUE"""),"QUÍMICA")</f>
        <v>QUÍMICA</v>
      </c>
      <c r="N64" s="41" t="str">
        <f ca="1">IFERROR(__xludf.DUMMYFUNCTION("""COMPUTED_VALUE"""),"WQQ")</f>
        <v>WQQ</v>
      </c>
      <c r="O64" s="42" t="str">
        <f ca="1">IFERROR(__xludf.DUMMYFUNCTION("""COMPUTED_VALUE"""),"3")</f>
        <v>3</v>
      </c>
      <c r="P64" s="44"/>
      <c r="Q64" s="44"/>
      <c r="R64" s="44"/>
      <c r="S64" s="44"/>
      <c r="T64" s="45" t="s">
        <v>86</v>
      </c>
      <c r="U64" s="46"/>
      <c r="V64" s="152"/>
    </row>
    <row r="65" spans="1:22" ht="12.75">
      <c r="A65" s="146">
        <v>5</v>
      </c>
      <c r="B65" s="154" t="s">
        <v>10</v>
      </c>
      <c r="C65" s="149" t="str">
        <f>IFERROR(VLOOKUP(B65,VALIDACIÓN!A:B,2,FALSE),"INDICAR DISTRITO")</f>
        <v>0004</v>
      </c>
      <c r="D65" s="141">
        <v>451</v>
      </c>
      <c r="E65" s="141" t="s">
        <v>29</v>
      </c>
      <c r="F65" s="141" t="s">
        <v>124</v>
      </c>
      <c r="G65" s="141" t="s">
        <v>32</v>
      </c>
      <c r="H65" s="141" t="s">
        <v>12</v>
      </c>
      <c r="I65" s="141" t="s">
        <v>33</v>
      </c>
      <c r="J65" s="144" t="s">
        <v>17</v>
      </c>
      <c r="K65" s="141">
        <v>14</v>
      </c>
      <c r="L65" s="145" t="str">
        <f>CONCATENATE(H65," - ",I65)</f>
        <v>CIENCIAS SOCIALES - 2°2C</v>
      </c>
      <c r="M65" s="25" t="str">
        <f ca="1">IFERROR(__xludf.DUMMYFUNCTION("IFERROR(ArrayFormula(QUERY(TRIM('VALIDACIÓN'!$C$2:$H$61),""SELECT Col2, Col3, Col4 WHERE Col1='""&amp;L65&amp;""'"")),""COMPLETAR LOS CAMPOS DE AÑO, CUATRIMESTRE Y ORIENTACIÓN"")"),"ESTADO Y POL. PCAS")</f>
        <v>ESTADO Y POL. PCAS</v>
      </c>
      <c r="N65" s="26" t="str">
        <f ca="1">IFERROR(__xludf.DUMMYFUNCTION("""COMPUTED_VALUE"""),"WEP")</f>
        <v>WEP</v>
      </c>
      <c r="O65" s="27" t="str">
        <f ca="1">IFERROR(__xludf.DUMMYFUNCTION("""COMPUTED_VALUE"""),"3")</f>
        <v>3</v>
      </c>
      <c r="P65" s="28"/>
      <c r="Q65" s="28" t="s">
        <v>125</v>
      </c>
      <c r="R65" s="28"/>
      <c r="S65" s="28"/>
      <c r="T65" s="29"/>
      <c r="U65" s="30"/>
      <c r="V65" s="150" t="s">
        <v>32</v>
      </c>
    </row>
    <row r="66" spans="1:22" ht="12.75">
      <c r="A66" s="147"/>
      <c r="B66" s="142"/>
      <c r="C66" s="142"/>
      <c r="D66" s="142"/>
      <c r="E66" s="142"/>
      <c r="F66" s="142"/>
      <c r="G66" s="142"/>
      <c r="H66" s="142"/>
      <c r="I66" s="142"/>
      <c r="J66" s="142"/>
      <c r="K66" s="142"/>
      <c r="L66" s="142"/>
      <c r="M66" s="31" t="str">
        <f ca="1">IFERROR(__xludf.DUMMYFUNCTION("""COMPUTED_VALUE"""),"INFORMÁTICA II")</f>
        <v>INFORMÁTICA II</v>
      </c>
      <c r="N66" s="32" t="str">
        <f ca="1">IFERROR(__xludf.DUMMYFUNCTION("""COMPUTED_VALUE"""),"WIF")</f>
        <v>WIF</v>
      </c>
      <c r="O66" s="33" t="str">
        <f ca="1">IFERROR(__xludf.DUMMYFUNCTION("""COMPUTED_VALUE"""),"2")</f>
        <v>2</v>
      </c>
      <c r="P66" s="35"/>
      <c r="Q66" s="35"/>
      <c r="R66" s="34"/>
      <c r="S66" s="34" t="s">
        <v>126</v>
      </c>
      <c r="T66" s="36"/>
      <c r="U66" s="37"/>
      <c r="V66" s="151"/>
    </row>
    <row r="67" spans="1:22" ht="12.75">
      <c r="A67" s="147"/>
      <c r="B67" s="142"/>
      <c r="C67" s="142"/>
      <c r="D67" s="142"/>
      <c r="E67" s="142"/>
      <c r="F67" s="142"/>
      <c r="G67" s="142"/>
      <c r="H67" s="142"/>
      <c r="I67" s="142"/>
      <c r="J67" s="142"/>
      <c r="K67" s="142"/>
      <c r="L67" s="142"/>
      <c r="M67" s="31" t="str">
        <f ca="1">IFERROR(__xludf.DUMMYFUNCTION("""COMPUTED_VALUE"""),"MATEMÁTICA II")</f>
        <v>MATEMÁTICA II</v>
      </c>
      <c r="N67" s="32" t="str">
        <f ca="1">IFERROR(__xludf.DUMMYFUNCTION("""COMPUTED_VALUE"""),"WMT")</f>
        <v>WMT</v>
      </c>
      <c r="O67" s="33" t="str">
        <f ca="1">IFERROR(__xludf.DUMMYFUNCTION("""COMPUTED_VALUE"""),"6")</f>
        <v>6</v>
      </c>
      <c r="P67" s="35"/>
      <c r="Q67" s="35"/>
      <c r="R67" s="34" t="s">
        <v>126</v>
      </c>
      <c r="S67" s="34" t="s">
        <v>127</v>
      </c>
      <c r="T67" s="36"/>
      <c r="U67" s="37"/>
      <c r="V67" s="151"/>
    </row>
    <row r="68" spans="1:22" ht="12.75">
      <c r="A68" s="147"/>
      <c r="B68" s="142"/>
      <c r="C68" s="142"/>
      <c r="D68" s="142"/>
      <c r="E68" s="142"/>
      <c r="F68" s="142"/>
      <c r="G68" s="142"/>
      <c r="H68" s="142"/>
      <c r="I68" s="142"/>
      <c r="J68" s="142"/>
      <c r="K68" s="142"/>
      <c r="L68" s="142"/>
      <c r="M68" s="31" t="str">
        <f ca="1">IFERROR(__xludf.DUMMYFUNCTION("""COMPUTED_VALUE"""),"METODOLOGÍA DE LA INVESTIGACIÓN")</f>
        <v>METODOLOGÍA DE LA INVESTIGACIÓN</v>
      </c>
      <c r="N68" s="32" t="str">
        <f ca="1">IFERROR(__xludf.DUMMYFUNCTION("""COMPUTED_VALUE"""),"WMI")</f>
        <v>WMI</v>
      </c>
      <c r="O68" s="33" t="str">
        <f ca="1">IFERROR(__xludf.DUMMYFUNCTION("""COMPUTED_VALUE"""),"4")</f>
        <v>4</v>
      </c>
      <c r="P68" s="34"/>
      <c r="Q68" s="35"/>
      <c r="R68" s="34" t="s">
        <v>127</v>
      </c>
      <c r="S68" s="35"/>
      <c r="T68" s="38"/>
      <c r="U68" s="39"/>
      <c r="V68" s="151"/>
    </row>
    <row r="69" spans="1:22" ht="13.5" thickBot="1">
      <c r="A69" s="148"/>
      <c r="B69" s="143"/>
      <c r="C69" s="143"/>
      <c r="D69" s="143"/>
      <c r="E69" s="143"/>
      <c r="F69" s="143"/>
      <c r="G69" s="143"/>
      <c r="H69" s="143"/>
      <c r="I69" s="143"/>
      <c r="J69" s="143"/>
      <c r="K69" s="143"/>
      <c r="L69" s="143"/>
      <c r="M69" s="40" t="str">
        <f ca="1">IFERROR(__xludf.DUMMYFUNCTION("""COMPUTED_VALUE"""),"POL. PCAS Y DDHH")</f>
        <v>POL. PCAS Y DDHH</v>
      </c>
      <c r="N69" s="41" t="str">
        <f ca="1">IFERROR(__xludf.DUMMYFUNCTION("""COMPUTED_VALUE"""),"WPP")</f>
        <v>WPP</v>
      </c>
      <c r="O69" s="42" t="str">
        <f ca="1">IFERROR(__xludf.DUMMYFUNCTION("""COMPUTED_VALUE"""),"3")</f>
        <v>3</v>
      </c>
      <c r="P69" s="44"/>
      <c r="Q69" s="43" t="s">
        <v>128</v>
      </c>
      <c r="R69" s="44"/>
      <c r="S69" s="44"/>
      <c r="T69" s="45"/>
      <c r="U69" s="46"/>
      <c r="V69" s="152"/>
    </row>
    <row r="70" spans="1:22" ht="12.75">
      <c r="A70" s="146">
        <v>5</v>
      </c>
      <c r="B70" s="154" t="s">
        <v>10</v>
      </c>
      <c r="C70" s="149" t="str">
        <f>IFERROR(VLOOKUP(B70,VALIDACIÓN!A:B,2,FALSE),"INDICAR DISTRITO")</f>
        <v>0004</v>
      </c>
      <c r="D70" s="141">
        <v>451</v>
      </c>
      <c r="E70" s="141" t="s">
        <v>129</v>
      </c>
      <c r="F70" s="141" t="s">
        <v>130</v>
      </c>
      <c r="G70" s="141" t="s">
        <v>34</v>
      </c>
      <c r="H70" s="141" t="s">
        <v>12</v>
      </c>
      <c r="I70" s="141" t="s">
        <v>33</v>
      </c>
      <c r="J70" s="144" t="s">
        <v>14</v>
      </c>
      <c r="K70" s="141">
        <v>18</v>
      </c>
      <c r="L70" s="145" t="str">
        <f>CONCATENATE(H70," - ",I70)</f>
        <v>CIENCIAS SOCIALES - 2°2C</v>
      </c>
      <c r="M70" s="25" t="str">
        <f ca="1">IFERROR(__xludf.DUMMYFUNCTION("IFERROR(ArrayFormula(QUERY(TRIM('VALIDACIÓN'!$C$2:$H$61),""SELECT Col2, Col3, Col4 WHERE Col1='""&amp;L70&amp;""'"")),""COMPLETAR LOS CAMPOS DE AÑO, CUATRIMESTRE Y ORIENTACIÓN"")"),"ESTADO Y POL. PCAS")</f>
        <v>ESTADO Y POL. PCAS</v>
      </c>
      <c r="N70" s="26" t="str">
        <f ca="1">IFERROR(__xludf.DUMMYFUNCTION("""COMPUTED_VALUE"""),"WEP")</f>
        <v>WEP</v>
      </c>
      <c r="O70" s="27" t="str">
        <f ca="1">IFERROR(__xludf.DUMMYFUNCTION("""COMPUTED_VALUE"""),"3")</f>
        <v>3</v>
      </c>
      <c r="P70" s="28"/>
      <c r="Q70" s="28"/>
      <c r="R70" s="28" t="s">
        <v>88</v>
      </c>
      <c r="S70" s="28"/>
      <c r="T70" s="29"/>
      <c r="U70" s="30"/>
      <c r="V70" s="150" t="s">
        <v>34</v>
      </c>
    </row>
    <row r="71" spans="1:22" ht="12.75">
      <c r="A71" s="147"/>
      <c r="B71" s="142"/>
      <c r="C71" s="142"/>
      <c r="D71" s="142"/>
      <c r="E71" s="142"/>
      <c r="F71" s="142"/>
      <c r="G71" s="142"/>
      <c r="H71" s="142"/>
      <c r="I71" s="142"/>
      <c r="J71" s="142"/>
      <c r="K71" s="142"/>
      <c r="L71" s="142"/>
      <c r="M71" s="31" t="str">
        <f ca="1">IFERROR(__xludf.DUMMYFUNCTION("""COMPUTED_VALUE"""),"INFORMÁTICA II")</f>
        <v>INFORMÁTICA II</v>
      </c>
      <c r="N71" s="32" t="str">
        <f ca="1">IFERROR(__xludf.DUMMYFUNCTION("""COMPUTED_VALUE"""),"WIF")</f>
        <v>WIF</v>
      </c>
      <c r="O71" s="33" t="str">
        <f ca="1">IFERROR(__xludf.DUMMYFUNCTION("""COMPUTED_VALUE"""),"2")</f>
        <v>2</v>
      </c>
      <c r="P71" s="35"/>
      <c r="Q71" s="34" t="s">
        <v>89</v>
      </c>
      <c r="R71" s="34"/>
      <c r="S71" s="35"/>
      <c r="T71" s="36"/>
      <c r="U71" s="37"/>
      <c r="V71" s="151"/>
    </row>
    <row r="72" spans="1:22" ht="12.75">
      <c r="A72" s="147"/>
      <c r="B72" s="142"/>
      <c r="C72" s="142"/>
      <c r="D72" s="142"/>
      <c r="E72" s="142"/>
      <c r="F72" s="142"/>
      <c r="G72" s="142"/>
      <c r="H72" s="142"/>
      <c r="I72" s="142"/>
      <c r="J72" s="142"/>
      <c r="K72" s="142"/>
      <c r="L72" s="142"/>
      <c r="M72" s="31" t="str">
        <f ca="1">IFERROR(__xludf.DUMMYFUNCTION("""COMPUTED_VALUE"""),"MATEMÁTICA II")</f>
        <v>MATEMÁTICA II</v>
      </c>
      <c r="N72" s="32" t="str">
        <f ca="1">IFERROR(__xludf.DUMMYFUNCTION("""COMPUTED_VALUE"""),"WMT")</f>
        <v>WMT</v>
      </c>
      <c r="O72" s="33" t="str">
        <f ca="1">IFERROR(__xludf.DUMMYFUNCTION("""COMPUTED_VALUE"""),"6")</f>
        <v>6</v>
      </c>
      <c r="P72" s="35"/>
      <c r="Q72" s="34" t="s">
        <v>87</v>
      </c>
      <c r="R72" s="34"/>
      <c r="S72" s="34" t="s">
        <v>89</v>
      </c>
      <c r="T72" s="36"/>
      <c r="U72" s="37"/>
      <c r="V72" s="151"/>
    </row>
    <row r="73" spans="1:22" ht="12.75">
      <c r="A73" s="147"/>
      <c r="B73" s="142"/>
      <c r="C73" s="142"/>
      <c r="D73" s="142"/>
      <c r="E73" s="142"/>
      <c r="F73" s="142"/>
      <c r="G73" s="142"/>
      <c r="H73" s="142"/>
      <c r="I73" s="142"/>
      <c r="J73" s="142"/>
      <c r="K73" s="142"/>
      <c r="L73" s="142"/>
      <c r="M73" s="31" t="str">
        <f ca="1">IFERROR(__xludf.DUMMYFUNCTION("""COMPUTED_VALUE"""),"METODOLOGÍA DE LA INVESTIGACIÓN")</f>
        <v>METODOLOGÍA DE LA INVESTIGACIÓN</v>
      </c>
      <c r="N73" s="32" t="str">
        <f ca="1">IFERROR(__xludf.DUMMYFUNCTION("""COMPUTED_VALUE"""),"WMI")</f>
        <v>WMI</v>
      </c>
      <c r="O73" s="33" t="str">
        <f ca="1">IFERROR(__xludf.DUMMYFUNCTION("""COMPUTED_VALUE"""),"4")</f>
        <v>4</v>
      </c>
      <c r="P73" s="34"/>
      <c r="Q73" s="35"/>
      <c r="R73" s="35"/>
      <c r="S73" s="34" t="s">
        <v>87</v>
      </c>
      <c r="T73" s="38"/>
      <c r="U73" s="39"/>
      <c r="V73" s="151"/>
    </row>
    <row r="74" spans="1:22" ht="13.5" thickBot="1">
      <c r="A74" s="148"/>
      <c r="B74" s="143"/>
      <c r="C74" s="143"/>
      <c r="D74" s="143"/>
      <c r="E74" s="143"/>
      <c r="F74" s="143"/>
      <c r="G74" s="143"/>
      <c r="H74" s="143"/>
      <c r="I74" s="143"/>
      <c r="J74" s="143"/>
      <c r="K74" s="143"/>
      <c r="L74" s="143"/>
      <c r="M74" s="40" t="str">
        <f ca="1">IFERROR(__xludf.DUMMYFUNCTION("""COMPUTED_VALUE"""),"POL. PCAS Y DDHH")</f>
        <v>POL. PCAS Y DDHH</v>
      </c>
      <c r="N74" s="41" t="str">
        <f ca="1">IFERROR(__xludf.DUMMYFUNCTION("""COMPUTED_VALUE"""),"WPP")</f>
        <v>WPP</v>
      </c>
      <c r="O74" s="42" t="str">
        <f ca="1">IFERROR(__xludf.DUMMYFUNCTION("""COMPUTED_VALUE"""),"3")</f>
        <v>3</v>
      </c>
      <c r="P74" s="44"/>
      <c r="Q74" s="44"/>
      <c r="R74" s="43" t="s">
        <v>86</v>
      </c>
      <c r="S74" s="44"/>
      <c r="T74" s="45"/>
      <c r="U74" s="46"/>
      <c r="V74" s="152"/>
    </row>
    <row r="75" spans="1:22" ht="12.75">
      <c r="A75" s="146">
        <v>5</v>
      </c>
      <c r="B75" s="154" t="s">
        <v>10</v>
      </c>
      <c r="C75" s="149" t="str">
        <f>IFERROR(VLOOKUP(B75,VALIDACIÓN!A:B,2,FALSE),"INDICAR DISTRITO")</f>
        <v>0004</v>
      </c>
      <c r="D75" s="141">
        <v>451</v>
      </c>
      <c r="E75" s="141" t="s">
        <v>61</v>
      </c>
      <c r="F75" s="141" t="s">
        <v>131</v>
      </c>
      <c r="G75" s="141" t="s">
        <v>62</v>
      </c>
      <c r="H75" s="141" t="s">
        <v>12</v>
      </c>
      <c r="I75" s="141" t="s">
        <v>13</v>
      </c>
      <c r="J75" s="144" t="s">
        <v>14</v>
      </c>
      <c r="K75" s="141">
        <v>17</v>
      </c>
      <c r="L75" s="145" t="str">
        <f>CONCATENATE(H75," - ",I75)</f>
        <v>CIENCIAS SOCIALES - 3°2C</v>
      </c>
      <c r="M75" s="25" t="str">
        <f ca="1">IFERROR(__xludf.DUMMYFUNCTION("IFERROR(ArrayFormula(QUERY(TRIM('VALIDACIÓN'!$C$2:$H$61),""SELECT Col2, Col3, Col4 WHERE Col1='""&amp;L75&amp;""'"")),""COMPLETAR LOS CAMPOS DE AÑO, CUATRIMESTRE Y ORIENTACIÓN"")"),"COMUNICACION Y MEDIOS")</f>
        <v>COMUNICACION Y MEDIOS</v>
      </c>
      <c r="N75" s="26" t="str">
        <f ca="1">IFERROR(__xludf.DUMMYFUNCTION("""COMPUTED_VALUE"""),"WCM")</f>
        <v>WCM</v>
      </c>
      <c r="O75" s="27" t="str">
        <f ca="1">IFERROR(__xludf.DUMMYFUNCTION("""COMPUTED_VALUE"""),"3")</f>
        <v>3</v>
      </c>
      <c r="P75" s="28"/>
      <c r="Q75" s="28" t="s">
        <v>86</v>
      </c>
      <c r="R75" s="28"/>
      <c r="S75" s="28"/>
      <c r="T75" s="29"/>
      <c r="U75" s="30"/>
      <c r="V75" s="150" t="s">
        <v>62</v>
      </c>
    </row>
    <row r="76" spans="1:22" ht="12.75">
      <c r="A76" s="147"/>
      <c r="B76" s="142"/>
      <c r="C76" s="142"/>
      <c r="D76" s="142"/>
      <c r="E76" s="142"/>
      <c r="F76" s="142"/>
      <c r="G76" s="142"/>
      <c r="H76" s="142"/>
      <c r="I76" s="142"/>
      <c r="J76" s="142"/>
      <c r="K76" s="142"/>
      <c r="L76" s="142"/>
      <c r="M76" s="31" t="str">
        <f ca="1">IFERROR(__xludf.DUMMYFUNCTION("""COMPUTED_VALUE"""),"ESTADO Y NUEVOS MOV. SOCIALES")</f>
        <v>ESTADO Y NUEVOS MOV. SOCIALES</v>
      </c>
      <c r="N76" s="32" t="str">
        <f ca="1">IFERROR(__xludf.DUMMYFUNCTION("""COMPUTED_VALUE"""),"WEN")</f>
        <v>WEN</v>
      </c>
      <c r="O76" s="33" t="str">
        <f ca="1">IFERROR(__xludf.DUMMYFUNCTION("""COMPUTED_VALUE"""),"4")</f>
        <v>4</v>
      </c>
      <c r="P76" s="35"/>
      <c r="Q76" s="59"/>
      <c r="R76" s="34" t="s">
        <v>87</v>
      </c>
      <c r="S76" s="35"/>
      <c r="T76" s="36"/>
      <c r="U76" s="37"/>
      <c r="V76" s="151"/>
    </row>
    <row r="77" spans="1:22" ht="12.75">
      <c r="A77" s="147"/>
      <c r="B77" s="142"/>
      <c r="C77" s="142"/>
      <c r="D77" s="142"/>
      <c r="E77" s="142"/>
      <c r="F77" s="142"/>
      <c r="G77" s="142"/>
      <c r="H77" s="142"/>
      <c r="I77" s="142"/>
      <c r="J77" s="142"/>
      <c r="K77" s="142"/>
      <c r="L77" s="142"/>
      <c r="M77" s="31" t="str">
        <f ca="1">IFERROR(__xludf.DUMMYFUNCTION("""COMPUTED_VALUE"""),"FILOSOFÍA")</f>
        <v>FILOSOFÍA</v>
      </c>
      <c r="N77" s="32" t="str">
        <f ca="1">IFERROR(__xludf.DUMMYFUNCTION("""COMPUTED_VALUE"""),"WFI")</f>
        <v>WFI</v>
      </c>
      <c r="O77" s="33" t="str">
        <f ca="1">IFERROR(__xludf.DUMMYFUNCTION("""COMPUTED_VALUE"""),"3")</f>
        <v>3</v>
      </c>
      <c r="P77" s="35"/>
      <c r="Q77" s="60" t="s">
        <v>88</v>
      </c>
      <c r="R77" s="34"/>
      <c r="S77" s="35"/>
      <c r="T77" s="36"/>
      <c r="U77" s="37"/>
      <c r="V77" s="151"/>
    </row>
    <row r="78" spans="1:22" ht="12.75">
      <c r="A78" s="147"/>
      <c r="B78" s="142"/>
      <c r="C78" s="142"/>
      <c r="D78" s="142"/>
      <c r="E78" s="142"/>
      <c r="F78" s="142"/>
      <c r="G78" s="142"/>
      <c r="H78" s="142"/>
      <c r="I78" s="142"/>
      <c r="J78" s="142"/>
      <c r="K78" s="142"/>
      <c r="L78" s="142"/>
      <c r="M78" s="31" t="str">
        <f ca="1">IFERROR(__xludf.DUMMYFUNCTION("""COMPUTED_VALUE"""),"INGLÉS III")</f>
        <v>INGLÉS III</v>
      </c>
      <c r="N78" s="32" t="str">
        <f ca="1">IFERROR(__xludf.DUMMYFUNCTION("""COMPUTED_VALUE"""),"WIN")</f>
        <v>WIN</v>
      </c>
      <c r="O78" s="33" t="str">
        <f ca="1">IFERROR(__xludf.DUMMYFUNCTION("""COMPUTED_VALUE"""),"2")</f>
        <v>2</v>
      </c>
      <c r="P78" s="34"/>
      <c r="Q78" s="35"/>
      <c r="R78" s="35"/>
      <c r="S78" s="34" t="s">
        <v>89</v>
      </c>
      <c r="T78" s="38"/>
      <c r="U78" s="39"/>
      <c r="V78" s="151"/>
    </row>
    <row r="79" spans="1:22" ht="13.5" thickBot="1">
      <c r="A79" s="148"/>
      <c r="B79" s="143"/>
      <c r="C79" s="143"/>
      <c r="D79" s="143"/>
      <c r="E79" s="143"/>
      <c r="F79" s="143"/>
      <c r="G79" s="143"/>
      <c r="H79" s="143"/>
      <c r="I79" s="143"/>
      <c r="J79" s="143"/>
      <c r="K79" s="143"/>
      <c r="L79" s="143"/>
      <c r="M79" s="40" t="str">
        <f ca="1">IFERROR(__xludf.DUMMYFUNCTION("""COMPUTED_VALUE"""),"MATEMÁTICA III")</f>
        <v>MATEMÁTICA III</v>
      </c>
      <c r="N79" s="41" t="str">
        <f ca="1">IFERROR(__xludf.DUMMYFUNCTION("""COMPUTED_VALUE"""),"WMT")</f>
        <v>WMT</v>
      </c>
      <c r="O79" s="42" t="str">
        <f ca="1">IFERROR(__xludf.DUMMYFUNCTION("""COMPUTED_VALUE"""),"6")</f>
        <v>6</v>
      </c>
      <c r="P79" s="44"/>
      <c r="Q79" s="61"/>
      <c r="R79" s="62" t="s">
        <v>89</v>
      </c>
      <c r="S79" s="43" t="s">
        <v>87</v>
      </c>
      <c r="T79" s="45"/>
      <c r="U79" s="46"/>
      <c r="V79" s="152"/>
    </row>
    <row r="80" spans="1:22" ht="12.75">
      <c r="A80" s="146">
        <v>5</v>
      </c>
      <c r="B80" s="154" t="s">
        <v>10</v>
      </c>
      <c r="C80" s="149" t="str">
        <f>IFERROR(VLOOKUP(B80,VALIDACIÓN!A:B,2,FALSE),"INDICAR DISTRITO")</f>
        <v>0004</v>
      </c>
      <c r="D80" s="141">
        <v>451</v>
      </c>
      <c r="E80" s="154" t="s">
        <v>132</v>
      </c>
      <c r="F80" s="154" t="s">
        <v>133</v>
      </c>
      <c r="G80" s="154" t="s">
        <v>36</v>
      </c>
      <c r="H80" s="141" t="s">
        <v>35</v>
      </c>
      <c r="I80" s="141" t="s">
        <v>13</v>
      </c>
      <c r="J80" s="144" t="s">
        <v>14</v>
      </c>
      <c r="K80" s="141">
        <v>15</v>
      </c>
      <c r="L80" s="145" t="str">
        <f>CONCATENATE(H80," - ",I80)</f>
        <v>GESTIÓN Y ADMINISTRACIÓN - 3°2C</v>
      </c>
      <c r="M80" s="25" t="str">
        <f ca="1">IFERROR(__xludf.DUMMYFUNCTION("IFERROR(ArrayFormula(QUERY(TRIM('VALIDACIÓN'!$C$2:$H$61),""SELECT Col2, Col3, Col4 WHERE Col1='""&amp;L80&amp;""'"")),""COMPLETAR LOS CAMPOS DE AÑO, CUATRIMESTRE Y ORIENTACIÓN"")"),"ECONOMÍA")</f>
        <v>ECONOMÍA</v>
      </c>
      <c r="N80" s="26" t="str">
        <f ca="1">IFERROR(__xludf.DUMMYFUNCTION("""COMPUTED_VALUE"""),"WEE")</f>
        <v>WEE</v>
      </c>
      <c r="O80" s="27" t="str">
        <f ca="1">IFERROR(__xludf.DUMMYFUNCTION("""COMPUTED_VALUE"""),"4")</f>
        <v>4</v>
      </c>
      <c r="P80" s="28"/>
      <c r="Q80" s="28" t="s">
        <v>109</v>
      </c>
      <c r="R80" s="28"/>
      <c r="S80" s="28"/>
      <c r="T80" s="29"/>
      <c r="U80" s="30"/>
      <c r="V80" s="150" t="s">
        <v>36</v>
      </c>
    </row>
    <row r="81" spans="1:22" ht="12.75">
      <c r="A81" s="147"/>
      <c r="B81" s="142"/>
      <c r="C81" s="142"/>
      <c r="D81" s="142"/>
      <c r="E81" s="142"/>
      <c r="F81" s="142"/>
      <c r="G81" s="142"/>
      <c r="H81" s="142"/>
      <c r="I81" s="142"/>
      <c r="J81" s="142"/>
      <c r="K81" s="142"/>
      <c r="L81" s="142"/>
      <c r="M81" s="31" t="str">
        <f ca="1">IFERROR(__xludf.DUMMYFUNCTION("""COMPUTED_VALUE"""),"INFORMÁTICA III")</f>
        <v>INFORMÁTICA III</v>
      </c>
      <c r="N81" s="32" t="str">
        <f ca="1">IFERROR(__xludf.DUMMYFUNCTION("""COMPUTED_VALUE"""),"WIF")</f>
        <v>WIF</v>
      </c>
      <c r="O81" s="33" t="str">
        <f ca="1">IFERROR(__xludf.DUMMYFUNCTION("""COMPUTED_VALUE"""),"2")</f>
        <v>2</v>
      </c>
      <c r="P81" s="35"/>
      <c r="Q81" s="35"/>
      <c r="R81" s="34"/>
      <c r="S81" s="34" t="s">
        <v>108</v>
      </c>
      <c r="T81" s="36"/>
      <c r="U81" s="37"/>
      <c r="V81" s="151"/>
    </row>
    <row r="82" spans="1:22" ht="12.75">
      <c r="A82" s="147"/>
      <c r="B82" s="142"/>
      <c r="C82" s="142"/>
      <c r="D82" s="142"/>
      <c r="E82" s="142"/>
      <c r="F82" s="142"/>
      <c r="G82" s="142"/>
      <c r="H82" s="142"/>
      <c r="I82" s="142"/>
      <c r="J82" s="142"/>
      <c r="K82" s="142"/>
      <c r="L82" s="142"/>
      <c r="M82" s="31" t="str">
        <f ca="1">IFERROR(__xludf.DUMMYFUNCTION("""COMPUTED_VALUE"""),"INGLÉS III")</f>
        <v>INGLÉS III</v>
      </c>
      <c r="N82" s="32" t="str">
        <f ca="1">IFERROR(__xludf.DUMMYFUNCTION("""COMPUTED_VALUE"""),"WIN")</f>
        <v>WIN</v>
      </c>
      <c r="O82" s="33" t="str">
        <f ca="1">IFERROR(__xludf.DUMMYFUNCTION("""COMPUTED_VALUE"""),"2")</f>
        <v>2</v>
      </c>
      <c r="P82" s="35"/>
      <c r="Q82" s="34"/>
      <c r="R82" s="34" t="s">
        <v>89</v>
      </c>
      <c r="S82" s="35"/>
      <c r="T82" s="36"/>
      <c r="U82" s="37"/>
      <c r="V82" s="151"/>
    </row>
    <row r="83" spans="1:22" ht="12.75">
      <c r="A83" s="147"/>
      <c r="B83" s="142"/>
      <c r="C83" s="142"/>
      <c r="D83" s="142"/>
      <c r="E83" s="142"/>
      <c r="F83" s="142"/>
      <c r="G83" s="142"/>
      <c r="H83" s="142"/>
      <c r="I83" s="142"/>
      <c r="J83" s="142"/>
      <c r="K83" s="142"/>
      <c r="L83" s="142"/>
      <c r="M83" s="31" t="str">
        <f ca="1">IFERROR(__xludf.DUMMYFUNCTION("""COMPUTED_VALUE"""),"MATEMÁTICA III")</f>
        <v>MATEMÁTICA III</v>
      </c>
      <c r="N83" s="32" t="str">
        <f ca="1">IFERROR(__xludf.DUMMYFUNCTION("""COMPUTED_VALUE"""),"WMT")</f>
        <v>WMT</v>
      </c>
      <c r="O83" s="33" t="str">
        <f ca="1">IFERROR(__xludf.DUMMYFUNCTION("""COMPUTED_VALUE"""),"6")</f>
        <v>6</v>
      </c>
      <c r="P83" s="34"/>
      <c r="Q83" s="34" t="s">
        <v>108</v>
      </c>
      <c r="R83" s="35"/>
      <c r="S83" s="34" t="s">
        <v>109</v>
      </c>
      <c r="T83" s="38"/>
      <c r="U83" s="39"/>
      <c r="V83" s="151"/>
    </row>
    <row r="84" spans="1:22" ht="13.5" thickBot="1">
      <c r="A84" s="148"/>
      <c r="B84" s="143"/>
      <c r="C84" s="143"/>
      <c r="D84" s="143"/>
      <c r="E84" s="143"/>
      <c r="F84" s="143"/>
      <c r="G84" s="143"/>
      <c r="H84" s="143"/>
      <c r="I84" s="143"/>
      <c r="J84" s="143"/>
      <c r="K84" s="143"/>
      <c r="L84" s="143"/>
      <c r="M84" s="40" t="str">
        <f ca="1">IFERROR(__xludf.DUMMYFUNCTION("""COMPUTED_VALUE"""),"PRÁCTICA CONT. LAB. E IMP")</f>
        <v>PRÁCTICA CONT. LAB. E IMP</v>
      </c>
      <c r="N84" s="41" t="str">
        <f ca="1">IFERROR(__xludf.DUMMYFUNCTION("""COMPUTED_VALUE"""),"WPC")</f>
        <v>WPC</v>
      </c>
      <c r="O84" s="42" t="str">
        <f ca="1">IFERROR(__xludf.DUMMYFUNCTION("""COMPUTED_VALUE"""),"4")</f>
        <v>4</v>
      </c>
      <c r="P84" s="44"/>
      <c r="Q84" s="44"/>
      <c r="R84" s="43" t="s">
        <v>87</v>
      </c>
      <c r="S84" s="43"/>
      <c r="T84" s="45"/>
      <c r="U84" s="46"/>
      <c r="V84" s="152"/>
    </row>
    <row r="85" spans="1:22" ht="12.75">
      <c r="A85" s="146">
        <v>5</v>
      </c>
      <c r="B85" s="154" t="s">
        <v>10</v>
      </c>
      <c r="C85" s="149" t="str">
        <f>IFERROR(VLOOKUP(B85,VALIDACIÓN!A:B,2,FALSE),"INDICAR DISTRITO")</f>
        <v>0004</v>
      </c>
      <c r="D85" s="141">
        <v>451</v>
      </c>
      <c r="E85" s="141" t="s">
        <v>37</v>
      </c>
      <c r="F85" s="141" t="s">
        <v>134</v>
      </c>
      <c r="G85" s="141" t="s">
        <v>38</v>
      </c>
      <c r="H85" s="141" t="s">
        <v>35</v>
      </c>
      <c r="I85" s="141" t="s">
        <v>33</v>
      </c>
      <c r="J85" s="144" t="s">
        <v>14</v>
      </c>
      <c r="K85" s="141">
        <v>17</v>
      </c>
      <c r="L85" s="145" t="str">
        <f>CONCATENATE(H85," - ",I85)</f>
        <v>GESTIÓN Y ADMINISTRACIÓN - 2°2C</v>
      </c>
      <c r="M85" s="25" t="str">
        <f ca="1">IFERROR(__xludf.DUMMYFUNCTION("IFERROR(ArrayFormula(QUERY(TRIM('VALIDACIÓN'!$C$2:$H$61),""SELECT Col2, Col3, Col4 WHERE Col1='""&amp;L85&amp;""'"")),""COMPLETAR LOS CAMPOS DE AÑO, CUATRIMESTRE Y ORIENTACIÓN"")"),"ADMIN. DE PERSONAL")</f>
        <v>ADMIN. DE PERSONAL</v>
      </c>
      <c r="N85" s="26" t="str">
        <f ca="1">IFERROR(__xludf.DUMMYFUNCTION("""COMPUTED_VALUE"""),"WAP")</f>
        <v>WAP</v>
      </c>
      <c r="O85" s="27" t="str">
        <f ca="1">IFERROR(__xludf.DUMMYFUNCTION("""COMPUTED_VALUE"""),"3")</f>
        <v>3</v>
      </c>
      <c r="P85" s="28" t="s">
        <v>86</v>
      </c>
      <c r="Q85" s="28"/>
      <c r="R85" s="28"/>
      <c r="S85" s="28"/>
      <c r="T85" s="29"/>
      <c r="U85" s="30"/>
      <c r="V85" s="150" t="s">
        <v>38</v>
      </c>
    </row>
    <row r="86" spans="1:22" ht="12.75">
      <c r="A86" s="147"/>
      <c r="B86" s="142"/>
      <c r="C86" s="142"/>
      <c r="D86" s="142"/>
      <c r="E86" s="142"/>
      <c r="F86" s="142"/>
      <c r="G86" s="142"/>
      <c r="H86" s="142"/>
      <c r="I86" s="142"/>
      <c r="J86" s="142"/>
      <c r="K86" s="142"/>
      <c r="L86" s="142"/>
      <c r="M86" s="31" t="str">
        <f ca="1">IFERROR(__xludf.DUMMYFUNCTION("""COMPUTED_VALUE"""),"DERECHO")</f>
        <v>DERECHO</v>
      </c>
      <c r="N86" s="32" t="str">
        <f ca="1">IFERROR(__xludf.DUMMYFUNCTION("""COMPUTED_VALUE"""),"WDD")</f>
        <v>WDD</v>
      </c>
      <c r="O86" s="33" t="str">
        <f ca="1">IFERROR(__xludf.DUMMYFUNCTION("""COMPUTED_VALUE"""),"4")</f>
        <v>4</v>
      </c>
      <c r="P86" s="35"/>
      <c r="Q86" s="35"/>
      <c r="R86" s="34" t="s">
        <v>109</v>
      </c>
      <c r="S86" s="34"/>
      <c r="T86" s="36"/>
      <c r="U86" s="37"/>
      <c r="V86" s="151"/>
    </row>
    <row r="87" spans="1:22" ht="12.75">
      <c r="A87" s="147"/>
      <c r="B87" s="142"/>
      <c r="C87" s="142"/>
      <c r="D87" s="142"/>
      <c r="E87" s="142"/>
      <c r="F87" s="142"/>
      <c r="G87" s="142"/>
      <c r="H87" s="142"/>
      <c r="I87" s="142"/>
      <c r="J87" s="142"/>
      <c r="K87" s="142"/>
      <c r="L87" s="142"/>
      <c r="M87" s="31" t="str">
        <f ca="1">IFERROR(__xludf.DUMMYFUNCTION("""COMPUTED_VALUE"""),"ECONOMÍA APLICADA II")</f>
        <v>ECONOMÍA APLICADA II</v>
      </c>
      <c r="N87" s="32" t="str">
        <f ca="1">IFERROR(__xludf.DUMMYFUNCTION("""COMPUTED_VALUE"""),"WE2")</f>
        <v>WE2</v>
      </c>
      <c r="O87" s="33" t="str">
        <f ca="1">IFERROR(__xludf.DUMMYFUNCTION("""COMPUTED_VALUE"""),"3")</f>
        <v>3</v>
      </c>
      <c r="P87" s="63" t="s">
        <v>88</v>
      </c>
      <c r="Q87" s="64"/>
      <c r="R87" s="63"/>
      <c r="S87" s="63"/>
      <c r="T87" s="65"/>
      <c r="U87" s="66"/>
      <c r="V87" s="151"/>
    </row>
    <row r="88" spans="1:22" ht="12.75">
      <c r="A88" s="147"/>
      <c r="B88" s="142"/>
      <c r="C88" s="142"/>
      <c r="D88" s="142"/>
      <c r="E88" s="142"/>
      <c r="F88" s="142"/>
      <c r="G88" s="142"/>
      <c r="H88" s="142"/>
      <c r="I88" s="142"/>
      <c r="J88" s="142"/>
      <c r="K88" s="142"/>
      <c r="L88" s="142"/>
      <c r="M88" s="31" t="str">
        <f ca="1">IFERROR(__xludf.DUMMYFUNCTION("""COMPUTED_VALUE"""),"INFORMÁTICA II")</f>
        <v>INFORMÁTICA II</v>
      </c>
      <c r="N88" s="32" t="str">
        <f ca="1">IFERROR(__xludf.DUMMYFUNCTION("""COMPUTED_VALUE"""),"WIF")</f>
        <v>WIF</v>
      </c>
      <c r="O88" s="33" t="str">
        <f ca="1">IFERROR(__xludf.DUMMYFUNCTION("""COMPUTED_VALUE"""),"2")</f>
        <v>2</v>
      </c>
      <c r="P88" s="63"/>
      <c r="Q88" s="64"/>
      <c r="R88" s="63"/>
      <c r="S88" s="63" t="s">
        <v>89</v>
      </c>
      <c r="T88" s="67"/>
      <c r="U88" s="68"/>
      <c r="V88" s="151"/>
    </row>
    <row r="89" spans="1:22" ht="13.5" thickBot="1">
      <c r="A89" s="148"/>
      <c r="B89" s="143"/>
      <c r="C89" s="143"/>
      <c r="D89" s="143"/>
      <c r="E89" s="143"/>
      <c r="F89" s="143"/>
      <c r="G89" s="143"/>
      <c r="H89" s="143"/>
      <c r="I89" s="143"/>
      <c r="J89" s="143"/>
      <c r="K89" s="143"/>
      <c r="L89" s="143"/>
      <c r="M89" s="40" t="str">
        <f ca="1">IFERROR(__xludf.DUMMYFUNCTION("""COMPUTED_VALUE"""),"MATEMÁTICA II")</f>
        <v>MATEMÁTICA II</v>
      </c>
      <c r="N89" s="41" t="str">
        <f ca="1">IFERROR(__xludf.DUMMYFUNCTION("""COMPUTED_VALUE"""),"WMT")</f>
        <v>WMT</v>
      </c>
      <c r="O89" s="42" t="str">
        <f ca="1">IFERROR(__xludf.DUMMYFUNCTION("""COMPUTED_VALUE"""),"6")</f>
        <v>6</v>
      </c>
      <c r="P89" s="69"/>
      <c r="Q89" s="70"/>
      <c r="R89" s="69" t="s">
        <v>108</v>
      </c>
      <c r="S89" s="69" t="s">
        <v>87</v>
      </c>
      <c r="T89" s="71"/>
      <c r="U89" s="72"/>
      <c r="V89" s="152"/>
    </row>
    <row r="90" spans="1:22" ht="12.75">
      <c r="A90" s="146">
        <v>5</v>
      </c>
      <c r="B90" s="154" t="s">
        <v>10</v>
      </c>
      <c r="C90" s="149" t="str">
        <f>IFERROR(VLOOKUP(B90,VALIDACIÓN!A:B,2,FALSE),"INDICAR DISTRITO")</f>
        <v>0004</v>
      </c>
      <c r="D90" s="141">
        <v>451</v>
      </c>
      <c r="E90" s="141" t="s">
        <v>52</v>
      </c>
      <c r="F90" s="141" t="s">
        <v>135</v>
      </c>
      <c r="G90" s="141" t="s">
        <v>53</v>
      </c>
      <c r="H90" s="141" t="s">
        <v>12</v>
      </c>
      <c r="I90" s="141" t="s">
        <v>40</v>
      </c>
      <c r="J90" s="144" t="s">
        <v>27</v>
      </c>
      <c r="K90" s="141">
        <v>13</v>
      </c>
      <c r="L90" s="145" t="str">
        <f>CONCATENATE(H90," - ",I90)</f>
        <v>CIENCIAS SOCIALES - 2°1C</v>
      </c>
      <c r="M90" s="25" t="str">
        <f ca="1">IFERROR(__xludf.DUMMYFUNCTION("IFERROR(ArrayFormula(QUERY(TRIM('VALIDACIÓN'!$C$2:$H$61),""SELECT Col2, Col3, Col4 WHERE Col1='""&amp;L90&amp;""'"")),""COMPLETAR LOS CAMPOS DE AÑO, CUATRIMESTRE Y ORIENTACIÓN"")"),"CIENCIA POLÍTICA")</f>
        <v>CIENCIA POLÍTICA</v>
      </c>
      <c r="N90" s="26" t="str">
        <f ca="1">IFERROR(__xludf.DUMMYFUNCTION("""COMPUTED_VALUE"""),"WCP")</f>
        <v>WCP</v>
      </c>
      <c r="O90" s="27" t="str">
        <f ca="1">IFERROR(__xludf.DUMMYFUNCTION("""COMPUTED_VALUE"""),"3")</f>
        <v>3</v>
      </c>
      <c r="P90" s="28"/>
      <c r="Q90" s="28"/>
      <c r="R90" s="28" t="s">
        <v>114</v>
      </c>
      <c r="S90" s="28"/>
      <c r="T90" s="29"/>
      <c r="U90" s="30"/>
      <c r="V90" s="150" t="s">
        <v>53</v>
      </c>
    </row>
    <row r="91" spans="1:22" ht="12.75">
      <c r="A91" s="147"/>
      <c r="B91" s="142"/>
      <c r="C91" s="142"/>
      <c r="D91" s="142"/>
      <c r="E91" s="142"/>
      <c r="F91" s="142"/>
      <c r="G91" s="142"/>
      <c r="H91" s="142"/>
      <c r="I91" s="142"/>
      <c r="J91" s="142"/>
      <c r="K91" s="142"/>
      <c r="L91" s="142"/>
      <c r="M91" s="31" t="str">
        <f ca="1">IFERROR(__xludf.DUMMYFUNCTION("""COMPUTED_VALUE"""),"FÍSICA")</f>
        <v>FÍSICA</v>
      </c>
      <c r="N91" s="32" t="str">
        <f ca="1">IFERROR(__xludf.DUMMYFUNCTION("""COMPUTED_VALUE"""),"WFF")</f>
        <v>WFF</v>
      </c>
      <c r="O91" s="33" t="str">
        <f ca="1">IFERROR(__xludf.DUMMYFUNCTION("""COMPUTED_VALUE"""),"3")</f>
        <v>3</v>
      </c>
      <c r="P91" s="35"/>
      <c r="Q91" s="35"/>
      <c r="R91" s="34" t="s">
        <v>113</v>
      </c>
      <c r="S91" s="35"/>
      <c r="T91" s="38"/>
      <c r="U91" s="37"/>
      <c r="V91" s="151"/>
    </row>
    <row r="92" spans="1:22" ht="12.75">
      <c r="A92" s="147"/>
      <c r="B92" s="142"/>
      <c r="C92" s="142"/>
      <c r="D92" s="142"/>
      <c r="E92" s="142"/>
      <c r="F92" s="142"/>
      <c r="G92" s="142"/>
      <c r="H92" s="142"/>
      <c r="I92" s="142"/>
      <c r="J92" s="142"/>
      <c r="K92" s="142"/>
      <c r="L92" s="142"/>
      <c r="M92" s="31" t="str">
        <f ca="1">IFERROR(__xludf.DUMMYFUNCTION("""COMPUTED_VALUE"""),"HISTORIA Y GEOGRAFÍA II")</f>
        <v>HISTORIA Y GEOGRAFÍA II</v>
      </c>
      <c r="N92" s="32" t="str">
        <f ca="1">IFERROR(__xludf.DUMMYFUNCTION("""COMPUTED_VALUE"""),"WHG")</f>
        <v>WHG</v>
      </c>
      <c r="O92" s="33" t="str">
        <f ca="1">IFERROR(__xludf.DUMMYFUNCTION("""COMPUTED_VALUE"""),"4")</f>
        <v>4</v>
      </c>
      <c r="P92" s="34"/>
      <c r="Q92" s="35"/>
      <c r="R92" s="34"/>
      <c r="S92" s="35"/>
      <c r="T92" s="38" t="s">
        <v>117</v>
      </c>
      <c r="U92" s="37"/>
      <c r="V92" s="151"/>
    </row>
    <row r="93" spans="1:22" ht="12.75">
      <c r="A93" s="147"/>
      <c r="B93" s="142"/>
      <c r="C93" s="142"/>
      <c r="D93" s="142"/>
      <c r="E93" s="142"/>
      <c r="F93" s="142"/>
      <c r="G93" s="142"/>
      <c r="H93" s="142"/>
      <c r="I93" s="142"/>
      <c r="J93" s="142"/>
      <c r="K93" s="142"/>
      <c r="L93" s="142"/>
      <c r="M93" s="31" t="str">
        <f ca="1">IFERROR(__xludf.DUMMYFUNCTION("""COMPUTED_VALUE"""),"INGLÉS II")</f>
        <v>INGLÉS II</v>
      </c>
      <c r="N93" s="32" t="str">
        <f ca="1">IFERROR(__xludf.DUMMYFUNCTION("""COMPUTED_VALUE"""),"WIN")</f>
        <v>WIN</v>
      </c>
      <c r="O93" s="33" t="str">
        <f ca="1">IFERROR(__xludf.DUMMYFUNCTION("""COMPUTED_VALUE"""),"2")</f>
        <v>2</v>
      </c>
      <c r="P93" s="38" t="s">
        <v>116</v>
      </c>
      <c r="Q93" s="35"/>
      <c r="R93" s="38"/>
      <c r="S93" s="35"/>
      <c r="T93" s="38"/>
      <c r="U93" s="39"/>
      <c r="V93" s="151"/>
    </row>
    <row r="94" spans="1:22" ht="13.5" thickBot="1">
      <c r="A94" s="148"/>
      <c r="B94" s="143"/>
      <c r="C94" s="143"/>
      <c r="D94" s="143"/>
      <c r="E94" s="143"/>
      <c r="F94" s="143"/>
      <c r="G94" s="143"/>
      <c r="H94" s="143"/>
      <c r="I94" s="143"/>
      <c r="J94" s="143"/>
      <c r="K94" s="143"/>
      <c r="L94" s="143"/>
      <c r="M94" s="40" t="str">
        <f ca="1">IFERROR(__xludf.DUMMYFUNCTION("""COMPUTED_VALUE"""),"LENGUA Y LITERATURA II")</f>
        <v>LENGUA Y LITERATURA II</v>
      </c>
      <c r="N94" s="41" t="str">
        <f ca="1">IFERROR(__xludf.DUMMYFUNCTION("""COMPUTED_VALUE"""),"WLL")</f>
        <v>WLL</v>
      </c>
      <c r="O94" s="42" t="str">
        <f ca="1">IFERROR(__xludf.DUMMYFUNCTION("""COMPUTED_VALUE"""),"6")</f>
        <v>6</v>
      </c>
      <c r="P94" s="43" t="s">
        <v>117</v>
      </c>
      <c r="Q94" s="44"/>
      <c r="R94" s="44"/>
      <c r="S94" s="44"/>
      <c r="T94" s="38" t="s">
        <v>116</v>
      </c>
      <c r="U94" s="46"/>
      <c r="V94" s="152"/>
    </row>
    <row r="95" spans="1:22" ht="12.75">
      <c r="A95" s="146">
        <v>5</v>
      </c>
      <c r="B95" s="154" t="s">
        <v>10</v>
      </c>
      <c r="C95" s="149" t="str">
        <f>IFERROR(VLOOKUP(B95,VALIDACIÓN!A:B,2,FALSE),"INDICAR DISTRITO")</f>
        <v>0004</v>
      </c>
      <c r="D95" s="154">
        <v>451</v>
      </c>
      <c r="E95" s="154" t="s">
        <v>136</v>
      </c>
      <c r="F95" s="154" t="s">
        <v>137</v>
      </c>
      <c r="G95" s="154" t="s">
        <v>39</v>
      </c>
      <c r="H95" s="141" t="s">
        <v>12</v>
      </c>
      <c r="I95" s="141" t="s">
        <v>40</v>
      </c>
      <c r="J95" s="144" t="s">
        <v>14</v>
      </c>
      <c r="K95" s="141">
        <v>22</v>
      </c>
      <c r="L95" s="145" t="str">
        <f>CONCATENATE(H95," - ",I95)</f>
        <v>CIENCIAS SOCIALES - 2°1C</v>
      </c>
      <c r="M95" s="25" t="str">
        <f ca="1">IFERROR(__xludf.DUMMYFUNCTION("IFERROR(ArrayFormula(QUERY(TRIM('VALIDACIÓN'!$C$2:$H$61),""SELECT Col2, Col3, Col4 WHERE Col1='""&amp;L95&amp;""'"")),""COMPLETAR LOS CAMPOS DE AÑO, CUATRIMESTRE Y ORIENTACIÓN"")"),"CIENCIA POLÍTICA")</f>
        <v>CIENCIA POLÍTICA</v>
      </c>
      <c r="N95" s="26" t="str">
        <f ca="1">IFERROR(__xludf.DUMMYFUNCTION("""COMPUTED_VALUE"""),"WCP")</f>
        <v>WCP</v>
      </c>
      <c r="O95" s="27" t="str">
        <f ca="1">IFERROR(__xludf.DUMMYFUNCTION("""COMPUTED_VALUE"""),"3")</f>
        <v>3</v>
      </c>
      <c r="P95" s="28"/>
      <c r="Q95" s="28" t="s">
        <v>86</v>
      </c>
      <c r="R95" s="28"/>
      <c r="S95" s="28"/>
      <c r="T95" s="29"/>
      <c r="U95" s="30"/>
      <c r="V95" s="150" t="s">
        <v>39</v>
      </c>
    </row>
    <row r="96" spans="1:22" ht="12.75">
      <c r="A96" s="147"/>
      <c r="B96" s="142"/>
      <c r="C96" s="142"/>
      <c r="D96" s="142"/>
      <c r="E96" s="142"/>
      <c r="F96" s="142"/>
      <c r="G96" s="142"/>
      <c r="H96" s="142"/>
      <c r="I96" s="142"/>
      <c r="J96" s="142"/>
      <c r="K96" s="142"/>
      <c r="L96" s="142"/>
      <c r="M96" s="31" t="str">
        <f ca="1">IFERROR(__xludf.DUMMYFUNCTION("""COMPUTED_VALUE"""),"FÍSICA")</f>
        <v>FÍSICA</v>
      </c>
      <c r="N96" s="32" t="str">
        <f ca="1">IFERROR(__xludf.DUMMYFUNCTION("""COMPUTED_VALUE"""),"WFF")</f>
        <v>WFF</v>
      </c>
      <c r="O96" s="33" t="str">
        <f ca="1">IFERROR(__xludf.DUMMYFUNCTION("""COMPUTED_VALUE"""),"3")</f>
        <v>3</v>
      </c>
      <c r="P96" s="35"/>
      <c r="Q96" s="34" t="s">
        <v>88</v>
      </c>
      <c r="R96" s="34"/>
      <c r="S96" s="35"/>
      <c r="T96" s="36"/>
      <c r="U96" s="37"/>
      <c r="V96" s="151"/>
    </row>
    <row r="97" spans="1:22" ht="12.75">
      <c r="A97" s="147"/>
      <c r="B97" s="142"/>
      <c r="C97" s="142"/>
      <c r="D97" s="142"/>
      <c r="E97" s="142"/>
      <c r="F97" s="142"/>
      <c r="G97" s="142"/>
      <c r="H97" s="142"/>
      <c r="I97" s="142"/>
      <c r="J97" s="142"/>
      <c r="K97" s="142"/>
      <c r="L97" s="142"/>
      <c r="M97" s="31" t="str">
        <f ca="1">IFERROR(__xludf.DUMMYFUNCTION("""COMPUTED_VALUE"""),"HISTORIA Y GEOGRAFÍA II")</f>
        <v>HISTORIA Y GEOGRAFÍA II</v>
      </c>
      <c r="N97" s="32" t="str">
        <f ca="1">IFERROR(__xludf.DUMMYFUNCTION("""COMPUTED_VALUE"""),"WHG")</f>
        <v>WHG</v>
      </c>
      <c r="O97" s="33" t="str">
        <f ca="1">IFERROR(__xludf.DUMMYFUNCTION("""COMPUTED_VALUE"""),"4")</f>
        <v>4</v>
      </c>
      <c r="P97" s="34" t="s">
        <v>87</v>
      </c>
      <c r="Q97" s="35"/>
      <c r="R97" s="34"/>
      <c r="S97" s="35"/>
      <c r="T97" s="36"/>
      <c r="U97" s="37"/>
      <c r="V97" s="151"/>
    </row>
    <row r="98" spans="1:22" ht="12.75">
      <c r="A98" s="147"/>
      <c r="B98" s="142"/>
      <c r="C98" s="142"/>
      <c r="D98" s="142"/>
      <c r="E98" s="142"/>
      <c r="F98" s="142"/>
      <c r="G98" s="142"/>
      <c r="H98" s="142"/>
      <c r="I98" s="142"/>
      <c r="J98" s="142"/>
      <c r="K98" s="142"/>
      <c r="L98" s="142"/>
      <c r="M98" s="31" t="str">
        <f ca="1">IFERROR(__xludf.DUMMYFUNCTION("""COMPUTED_VALUE"""),"INGLÉS II")</f>
        <v>INGLÉS II</v>
      </c>
      <c r="N98" s="32" t="str">
        <f ca="1">IFERROR(__xludf.DUMMYFUNCTION("""COMPUTED_VALUE"""),"WIN")</f>
        <v>WIN</v>
      </c>
      <c r="O98" s="33" t="str">
        <f ca="1">IFERROR(__xludf.DUMMYFUNCTION("""COMPUTED_VALUE"""),"2")</f>
        <v>2</v>
      </c>
      <c r="P98" s="34"/>
      <c r="Q98" s="35"/>
      <c r="R98" s="35"/>
      <c r="S98" s="35"/>
      <c r="T98" s="38" t="s">
        <v>89</v>
      </c>
      <c r="U98" s="39"/>
      <c r="V98" s="151"/>
    </row>
    <row r="99" spans="1:22" ht="13.5" thickBot="1">
      <c r="A99" s="148"/>
      <c r="B99" s="143"/>
      <c r="C99" s="143"/>
      <c r="D99" s="143"/>
      <c r="E99" s="143"/>
      <c r="F99" s="143"/>
      <c r="G99" s="143"/>
      <c r="H99" s="143"/>
      <c r="I99" s="143"/>
      <c r="J99" s="143"/>
      <c r="K99" s="143"/>
      <c r="L99" s="143"/>
      <c r="M99" s="40" t="str">
        <f ca="1">IFERROR(__xludf.DUMMYFUNCTION("""COMPUTED_VALUE"""),"LENGUA Y LITERATURA II")</f>
        <v>LENGUA Y LITERATURA II</v>
      </c>
      <c r="N99" s="41" t="str">
        <f ca="1">IFERROR(__xludf.DUMMYFUNCTION("""COMPUTED_VALUE"""),"WLL")</f>
        <v>WLL</v>
      </c>
      <c r="O99" s="42" t="str">
        <f ca="1">IFERROR(__xludf.DUMMYFUNCTION("""COMPUTED_VALUE"""),"6")</f>
        <v>6</v>
      </c>
      <c r="P99" s="43" t="s">
        <v>89</v>
      </c>
      <c r="Q99" s="44"/>
      <c r="R99" s="44"/>
      <c r="S99" s="44"/>
      <c r="T99" s="45" t="s">
        <v>87</v>
      </c>
      <c r="U99" s="46"/>
      <c r="V99" s="152"/>
    </row>
    <row r="100" spans="1:22" ht="12.75">
      <c r="A100" s="146">
        <v>5</v>
      </c>
      <c r="B100" s="154" t="s">
        <v>10</v>
      </c>
      <c r="C100" s="149" t="str">
        <f>IFERROR(VLOOKUP(B100,VALIDACIÓN!A:B,2,FALSE),"INDICAR DISTRITO")</f>
        <v>0004</v>
      </c>
      <c r="D100" s="141">
        <v>451</v>
      </c>
      <c r="E100" s="141" t="s">
        <v>138</v>
      </c>
      <c r="F100" s="141" t="s">
        <v>139</v>
      </c>
      <c r="G100" s="141" t="s">
        <v>41</v>
      </c>
      <c r="H100" s="141" t="s">
        <v>12</v>
      </c>
      <c r="I100" s="141" t="s">
        <v>40</v>
      </c>
      <c r="J100" s="144" t="s">
        <v>14</v>
      </c>
      <c r="K100" s="141">
        <v>21</v>
      </c>
      <c r="L100" s="145" t="str">
        <f>CONCATENATE(H100," - ",I100)</f>
        <v>CIENCIAS SOCIALES - 2°1C</v>
      </c>
      <c r="M100" s="25" t="str">
        <f ca="1">IFERROR(__xludf.DUMMYFUNCTION("IFERROR(ArrayFormula(QUERY(TRIM('VALIDACIÓN'!$C$2:$H$61),""SELECT Col2, Col3, Col4 WHERE Col1='""&amp;L100&amp;""'"")),""COMPLETAR LOS CAMPOS DE AÑO, CUATRIMESTRE Y ORIENTACIÓN"")"),"CIENCIA POLÍTICA")</f>
        <v>CIENCIA POLÍTICA</v>
      </c>
      <c r="N100" s="26" t="str">
        <f ca="1">IFERROR(__xludf.DUMMYFUNCTION("""COMPUTED_VALUE"""),"WCP")</f>
        <v>WCP</v>
      </c>
      <c r="O100" s="27" t="str">
        <f ca="1">IFERROR(__xludf.DUMMYFUNCTION("""COMPUTED_VALUE"""),"3")</f>
        <v>3</v>
      </c>
      <c r="P100" s="28"/>
      <c r="Q100" s="28"/>
      <c r="R100" s="28" t="s">
        <v>86</v>
      </c>
      <c r="S100" s="28"/>
      <c r="T100" s="29"/>
      <c r="U100" s="30"/>
      <c r="V100" s="150" t="s">
        <v>41</v>
      </c>
    </row>
    <row r="101" spans="1:22" ht="12.75">
      <c r="A101" s="147"/>
      <c r="B101" s="142"/>
      <c r="C101" s="142"/>
      <c r="D101" s="142"/>
      <c r="E101" s="142"/>
      <c r="F101" s="142"/>
      <c r="G101" s="142"/>
      <c r="H101" s="142"/>
      <c r="I101" s="142"/>
      <c r="J101" s="142"/>
      <c r="K101" s="142"/>
      <c r="L101" s="142"/>
      <c r="M101" s="31" t="str">
        <f ca="1">IFERROR(__xludf.DUMMYFUNCTION("""COMPUTED_VALUE"""),"FÍSICA")</f>
        <v>FÍSICA</v>
      </c>
      <c r="N101" s="32" t="str">
        <f ca="1">IFERROR(__xludf.DUMMYFUNCTION("""COMPUTED_VALUE"""),"WFF")</f>
        <v>WFF</v>
      </c>
      <c r="O101" s="33" t="str">
        <f ca="1">IFERROR(__xludf.DUMMYFUNCTION("""COMPUTED_VALUE"""),"3")</f>
        <v>3</v>
      </c>
      <c r="P101" s="35"/>
      <c r="Q101" s="35"/>
      <c r="R101" s="34" t="s">
        <v>88</v>
      </c>
      <c r="S101" s="35"/>
      <c r="T101" s="36"/>
      <c r="U101" s="37"/>
      <c r="V101" s="151"/>
    </row>
    <row r="102" spans="1:22" ht="12.75">
      <c r="A102" s="147"/>
      <c r="B102" s="142"/>
      <c r="C102" s="142"/>
      <c r="D102" s="142"/>
      <c r="E102" s="142"/>
      <c r="F102" s="142"/>
      <c r="G102" s="142"/>
      <c r="H102" s="142"/>
      <c r="I102" s="142"/>
      <c r="J102" s="142"/>
      <c r="K102" s="142"/>
      <c r="L102" s="142"/>
      <c r="M102" s="31" t="str">
        <f ca="1">IFERROR(__xludf.DUMMYFUNCTION("""COMPUTED_VALUE"""),"HISTORIA Y GEOGRAFÍA II")</f>
        <v>HISTORIA Y GEOGRAFÍA II</v>
      </c>
      <c r="N102" s="32" t="str">
        <f ca="1">IFERROR(__xludf.DUMMYFUNCTION("""COMPUTED_VALUE"""),"WHG")</f>
        <v>WHG</v>
      </c>
      <c r="O102" s="33" t="str">
        <f ca="1">IFERROR(__xludf.DUMMYFUNCTION("""COMPUTED_VALUE"""),"4")</f>
        <v>4</v>
      </c>
      <c r="P102" s="35"/>
      <c r="Q102" s="34" t="s">
        <v>87</v>
      </c>
      <c r="R102" s="34"/>
      <c r="S102" s="35"/>
      <c r="T102" s="36"/>
      <c r="U102" s="37"/>
      <c r="V102" s="151"/>
    </row>
    <row r="103" spans="1:22" ht="12.75">
      <c r="A103" s="147"/>
      <c r="B103" s="142"/>
      <c r="C103" s="142"/>
      <c r="D103" s="142"/>
      <c r="E103" s="142"/>
      <c r="F103" s="142"/>
      <c r="G103" s="142"/>
      <c r="H103" s="142"/>
      <c r="I103" s="142"/>
      <c r="J103" s="142"/>
      <c r="K103" s="142"/>
      <c r="L103" s="142"/>
      <c r="M103" s="31" t="str">
        <f ca="1">IFERROR(__xludf.DUMMYFUNCTION("""COMPUTED_VALUE"""),"INGLÉS II")</f>
        <v>INGLÉS II</v>
      </c>
      <c r="N103" s="32" t="str">
        <f ca="1">IFERROR(__xludf.DUMMYFUNCTION("""COMPUTED_VALUE"""),"WIN")</f>
        <v>WIN</v>
      </c>
      <c r="O103" s="33" t="str">
        <f ca="1">IFERROR(__xludf.DUMMYFUNCTION("""COMPUTED_VALUE"""),"2")</f>
        <v>2</v>
      </c>
      <c r="P103" s="34"/>
      <c r="Q103" s="35"/>
      <c r="R103" s="35"/>
      <c r="S103" s="34" t="s">
        <v>89</v>
      </c>
      <c r="T103" s="38"/>
      <c r="U103" s="39"/>
      <c r="V103" s="151"/>
    </row>
    <row r="104" spans="1:22" ht="13.5" thickBot="1">
      <c r="A104" s="148"/>
      <c r="B104" s="143"/>
      <c r="C104" s="143"/>
      <c r="D104" s="143"/>
      <c r="E104" s="143"/>
      <c r="F104" s="143"/>
      <c r="G104" s="143"/>
      <c r="H104" s="143"/>
      <c r="I104" s="143"/>
      <c r="J104" s="143"/>
      <c r="K104" s="143"/>
      <c r="L104" s="143"/>
      <c r="M104" s="40" t="str">
        <f ca="1">IFERROR(__xludf.DUMMYFUNCTION("""COMPUTED_VALUE"""),"LENGUA Y LITERATURA II")</f>
        <v>LENGUA Y LITERATURA II</v>
      </c>
      <c r="N104" s="41" t="str">
        <f ca="1">IFERROR(__xludf.DUMMYFUNCTION("""COMPUTED_VALUE"""),"WLL")</f>
        <v>WLL</v>
      </c>
      <c r="O104" s="42" t="str">
        <f ca="1">IFERROR(__xludf.DUMMYFUNCTION("""COMPUTED_VALUE"""),"6")</f>
        <v>6</v>
      </c>
      <c r="P104" s="44"/>
      <c r="Q104" s="43" t="s">
        <v>89</v>
      </c>
      <c r="R104" s="44"/>
      <c r="S104" s="43" t="s">
        <v>87</v>
      </c>
      <c r="T104" s="45"/>
      <c r="U104" s="46"/>
      <c r="V104" s="152"/>
    </row>
    <row r="105" spans="1:22" ht="12.75">
      <c r="A105" s="146">
        <v>5</v>
      </c>
      <c r="B105" s="154" t="s">
        <v>10</v>
      </c>
      <c r="C105" s="149" t="str">
        <f>IFERROR(VLOOKUP(B105,VALIDACIÓN!A:B,2,FALSE),"INDICAR DISTRITO")</f>
        <v>0004</v>
      </c>
      <c r="D105" s="141">
        <v>451</v>
      </c>
      <c r="E105" s="141" t="s">
        <v>42</v>
      </c>
      <c r="F105" s="141" t="s">
        <v>140</v>
      </c>
      <c r="G105" s="141" t="s">
        <v>43</v>
      </c>
      <c r="H105" s="141" t="s">
        <v>12</v>
      </c>
      <c r="I105" s="141" t="s">
        <v>40</v>
      </c>
      <c r="J105" s="144" t="s">
        <v>17</v>
      </c>
      <c r="K105" s="141">
        <v>20</v>
      </c>
      <c r="L105" s="145" t="str">
        <f>CONCATENATE(H105," - ",I105)</f>
        <v>CIENCIAS SOCIALES - 2°1C</v>
      </c>
      <c r="M105" s="25" t="str">
        <f ca="1">IFERROR(__xludf.DUMMYFUNCTION("IFERROR(ArrayFormula(QUERY(TRIM('VALIDACIÓN'!$C$2:$H$61),""SELECT Col2, Col3, Col4 WHERE Col1='""&amp;L105&amp;""'"")),""COMPLETAR LOS CAMPOS DE AÑO, CUATRIMESTRE Y ORIENTACIÓN"")"),"CIENCIA POLÍTICA")</f>
        <v>CIENCIA POLÍTICA</v>
      </c>
      <c r="N105" s="26" t="str">
        <f ca="1">IFERROR(__xludf.DUMMYFUNCTION("""COMPUTED_VALUE"""),"WCP")</f>
        <v>WCP</v>
      </c>
      <c r="O105" s="27" t="str">
        <f ca="1">IFERROR(__xludf.DUMMYFUNCTION("""COMPUTED_VALUE"""),"3")</f>
        <v>3</v>
      </c>
      <c r="P105" s="73" t="s">
        <v>103</v>
      </c>
      <c r="Q105" s="49"/>
      <c r="R105" s="49"/>
      <c r="S105" s="49"/>
      <c r="T105" s="29"/>
      <c r="U105" s="30"/>
      <c r="V105" s="150" t="s">
        <v>43</v>
      </c>
    </row>
    <row r="106" spans="1:22" ht="12.75">
      <c r="A106" s="147"/>
      <c r="B106" s="142"/>
      <c r="C106" s="142"/>
      <c r="D106" s="142"/>
      <c r="E106" s="142"/>
      <c r="F106" s="142"/>
      <c r="G106" s="142"/>
      <c r="H106" s="142"/>
      <c r="I106" s="142"/>
      <c r="J106" s="142"/>
      <c r="K106" s="142"/>
      <c r="L106" s="142"/>
      <c r="M106" s="31" t="str">
        <f ca="1">IFERROR(__xludf.DUMMYFUNCTION("""COMPUTED_VALUE"""),"FÍSICA")</f>
        <v>FÍSICA</v>
      </c>
      <c r="N106" s="32" t="str">
        <f ca="1">IFERROR(__xludf.DUMMYFUNCTION("""COMPUTED_VALUE"""),"WFF")</f>
        <v>WFF</v>
      </c>
      <c r="O106" s="33" t="str">
        <f ca="1">IFERROR(__xludf.DUMMYFUNCTION("""COMPUTED_VALUE"""),"3")</f>
        <v>3</v>
      </c>
      <c r="P106" s="74" t="s">
        <v>101</v>
      </c>
      <c r="Q106" s="53"/>
      <c r="R106" s="52"/>
      <c r="S106" s="53"/>
      <c r="T106" s="36"/>
      <c r="U106" s="37"/>
      <c r="V106" s="151"/>
    </row>
    <row r="107" spans="1:22" ht="12.75">
      <c r="A107" s="147"/>
      <c r="B107" s="142"/>
      <c r="C107" s="142"/>
      <c r="D107" s="142"/>
      <c r="E107" s="142"/>
      <c r="F107" s="142"/>
      <c r="G107" s="142"/>
      <c r="H107" s="142"/>
      <c r="I107" s="142"/>
      <c r="J107" s="142"/>
      <c r="K107" s="142"/>
      <c r="L107" s="142"/>
      <c r="M107" s="31" t="str">
        <f ca="1">IFERROR(__xludf.DUMMYFUNCTION("""COMPUTED_VALUE"""),"HISTORIA Y GEOGRAFÍA II")</f>
        <v>HISTORIA Y GEOGRAFÍA II</v>
      </c>
      <c r="N107" s="32" t="str">
        <f ca="1">IFERROR(__xludf.DUMMYFUNCTION("""COMPUTED_VALUE"""),"WHG")</f>
        <v>WHG</v>
      </c>
      <c r="O107" s="33" t="str">
        <f ca="1">IFERROR(__xludf.DUMMYFUNCTION("""COMPUTED_VALUE"""),"4")</f>
        <v>4</v>
      </c>
      <c r="P107" s="75"/>
      <c r="Q107" s="53"/>
      <c r="R107" s="52"/>
      <c r="S107" s="54" t="s">
        <v>106</v>
      </c>
      <c r="T107" s="36"/>
      <c r="U107" s="37"/>
      <c r="V107" s="151"/>
    </row>
    <row r="108" spans="1:22" ht="12.75">
      <c r="A108" s="147"/>
      <c r="B108" s="142"/>
      <c r="C108" s="142"/>
      <c r="D108" s="142"/>
      <c r="E108" s="142"/>
      <c r="F108" s="142"/>
      <c r="G108" s="142"/>
      <c r="H108" s="142"/>
      <c r="I108" s="142"/>
      <c r="J108" s="142"/>
      <c r="K108" s="142"/>
      <c r="L108" s="142"/>
      <c r="M108" s="31" t="str">
        <f ca="1">IFERROR(__xludf.DUMMYFUNCTION("""COMPUTED_VALUE"""),"INGLÉS II")</f>
        <v>INGLÉS II</v>
      </c>
      <c r="N108" s="32" t="str">
        <f ca="1">IFERROR(__xludf.DUMMYFUNCTION("""COMPUTED_VALUE"""),"WIN")</f>
        <v>WIN</v>
      </c>
      <c r="O108" s="33" t="str">
        <f ca="1">IFERROR(__xludf.DUMMYFUNCTION("""COMPUTED_VALUE"""),"2")</f>
        <v>2</v>
      </c>
      <c r="P108" s="50"/>
      <c r="Q108" s="54" t="s">
        <v>104</v>
      </c>
      <c r="R108" s="53"/>
      <c r="S108" s="53"/>
      <c r="T108" s="38"/>
      <c r="U108" s="39"/>
      <c r="V108" s="151"/>
    </row>
    <row r="109" spans="1:22" ht="13.5" thickBot="1">
      <c r="A109" s="148"/>
      <c r="B109" s="143"/>
      <c r="C109" s="143"/>
      <c r="D109" s="143"/>
      <c r="E109" s="143"/>
      <c r="F109" s="143"/>
      <c r="G109" s="143"/>
      <c r="H109" s="143"/>
      <c r="I109" s="143"/>
      <c r="J109" s="143"/>
      <c r="K109" s="143"/>
      <c r="L109" s="143"/>
      <c r="M109" s="40" t="str">
        <f ca="1">IFERROR(__xludf.DUMMYFUNCTION("""COMPUTED_VALUE"""),"LENGUA Y LITERATURA II")</f>
        <v>LENGUA Y LITERATURA II</v>
      </c>
      <c r="N109" s="41" t="str">
        <f ca="1">IFERROR(__xludf.DUMMYFUNCTION("""COMPUTED_VALUE"""),"WLL")</f>
        <v>WLL</v>
      </c>
      <c r="O109" s="42" t="str">
        <f ca="1">IFERROR(__xludf.DUMMYFUNCTION("""COMPUTED_VALUE"""),"6")</f>
        <v>6</v>
      </c>
      <c r="P109" s="76"/>
      <c r="Q109" s="77" t="s">
        <v>106</v>
      </c>
      <c r="R109" s="56"/>
      <c r="S109" s="77" t="s">
        <v>104</v>
      </c>
      <c r="T109" s="45"/>
      <c r="U109" s="46"/>
      <c r="V109" s="152"/>
    </row>
    <row r="110" spans="1:22" ht="12.75">
      <c r="A110" s="146">
        <v>5</v>
      </c>
      <c r="B110" s="154" t="s">
        <v>10</v>
      </c>
      <c r="C110" s="149" t="str">
        <f>IFERROR(VLOOKUP(B110,VALIDACIÓN!A:B,2,FALSE),"INDICAR DISTRITO")</f>
        <v>0004</v>
      </c>
      <c r="D110" s="141">
        <v>451</v>
      </c>
      <c r="E110" s="141" t="s">
        <v>63</v>
      </c>
      <c r="F110" s="141" t="s">
        <v>141</v>
      </c>
      <c r="G110" s="141" t="s">
        <v>44</v>
      </c>
      <c r="H110" s="141" t="s">
        <v>12</v>
      </c>
      <c r="I110" s="141" t="s">
        <v>40</v>
      </c>
      <c r="J110" s="144" t="s">
        <v>14</v>
      </c>
      <c r="K110" s="141">
        <v>23</v>
      </c>
      <c r="L110" s="145" t="str">
        <f>CONCATENATE(H110," - ",I110)</f>
        <v>CIENCIAS SOCIALES - 2°1C</v>
      </c>
      <c r="M110" s="25" t="str">
        <f ca="1">IFERROR(__xludf.DUMMYFUNCTION("IFERROR(ArrayFormula(QUERY(TRIM('VALIDACIÓN'!$C$2:$H$61),""SELECT Col2, Col3, Col4 WHERE Col1='""&amp;L110&amp;""'"")),""COMPLETAR LOS CAMPOS DE AÑO, CUATRIMESTRE Y ORIENTACIÓN"")"),"CIENCIA POLÍTICA")</f>
        <v>CIENCIA POLÍTICA</v>
      </c>
      <c r="N110" s="26" t="str">
        <f ca="1">IFERROR(__xludf.DUMMYFUNCTION("""COMPUTED_VALUE"""),"WCP")</f>
        <v>WCP</v>
      </c>
      <c r="O110" s="27" t="str">
        <f ca="1">IFERROR(__xludf.DUMMYFUNCTION("""COMPUTED_VALUE"""),"3")</f>
        <v>3</v>
      </c>
      <c r="P110" s="28" t="s">
        <v>86</v>
      </c>
      <c r="Q110" s="28"/>
      <c r="R110" s="28"/>
      <c r="S110" s="28"/>
      <c r="T110" s="29"/>
      <c r="U110" s="30"/>
      <c r="V110" s="150" t="s">
        <v>44</v>
      </c>
    </row>
    <row r="111" spans="1:22" ht="12.75">
      <c r="A111" s="147"/>
      <c r="B111" s="142"/>
      <c r="C111" s="142"/>
      <c r="D111" s="142"/>
      <c r="E111" s="142"/>
      <c r="F111" s="142"/>
      <c r="G111" s="142"/>
      <c r="H111" s="142"/>
      <c r="I111" s="142"/>
      <c r="J111" s="142"/>
      <c r="K111" s="142"/>
      <c r="L111" s="142"/>
      <c r="M111" s="31" t="str">
        <f ca="1">IFERROR(__xludf.DUMMYFUNCTION("""COMPUTED_VALUE"""),"FÍSICA")</f>
        <v>FÍSICA</v>
      </c>
      <c r="N111" s="32" t="str">
        <f ca="1">IFERROR(__xludf.DUMMYFUNCTION("""COMPUTED_VALUE"""),"WFF")</f>
        <v>WFF</v>
      </c>
      <c r="O111" s="33" t="str">
        <f ca="1">IFERROR(__xludf.DUMMYFUNCTION("""COMPUTED_VALUE"""),"3")</f>
        <v>3</v>
      </c>
      <c r="P111" s="34" t="s">
        <v>88</v>
      </c>
      <c r="Q111" s="35"/>
      <c r="R111" s="34"/>
      <c r="S111" s="35"/>
      <c r="T111" s="36"/>
      <c r="U111" s="37"/>
      <c r="V111" s="151"/>
    </row>
    <row r="112" spans="1:22" ht="12.75">
      <c r="A112" s="147"/>
      <c r="B112" s="142"/>
      <c r="C112" s="142"/>
      <c r="D112" s="142"/>
      <c r="E112" s="142"/>
      <c r="F112" s="142"/>
      <c r="G112" s="142"/>
      <c r="H112" s="142"/>
      <c r="I112" s="142"/>
      <c r="J112" s="142"/>
      <c r="K112" s="142"/>
      <c r="L112" s="142"/>
      <c r="M112" s="31" t="str">
        <f ca="1">IFERROR(__xludf.DUMMYFUNCTION("""COMPUTED_VALUE"""),"HISTORIA Y GEOGRAFÍA II")</f>
        <v>HISTORIA Y GEOGRAFÍA II</v>
      </c>
      <c r="N112" s="32" t="str">
        <f ca="1">IFERROR(__xludf.DUMMYFUNCTION("""COMPUTED_VALUE"""),"WHG")</f>
        <v>WHG</v>
      </c>
      <c r="O112" s="33" t="str">
        <f ca="1">IFERROR(__xludf.DUMMYFUNCTION("""COMPUTED_VALUE"""),"4")</f>
        <v>4</v>
      </c>
      <c r="P112" s="35"/>
      <c r="Q112" s="35"/>
      <c r="R112" s="34"/>
      <c r="S112" s="35"/>
      <c r="T112" s="38" t="s">
        <v>87</v>
      </c>
      <c r="U112" s="37"/>
      <c r="V112" s="151"/>
    </row>
    <row r="113" spans="1:22" ht="12.75">
      <c r="A113" s="147"/>
      <c r="B113" s="142"/>
      <c r="C113" s="142"/>
      <c r="D113" s="142"/>
      <c r="E113" s="142"/>
      <c r="F113" s="142"/>
      <c r="G113" s="142"/>
      <c r="H113" s="142"/>
      <c r="I113" s="142"/>
      <c r="J113" s="142"/>
      <c r="K113" s="142"/>
      <c r="L113" s="142"/>
      <c r="M113" s="31" t="str">
        <f ca="1">IFERROR(__xludf.DUMMYFUNCTION("""COMPUTED_VALUE"""),"INGLÉS II")</f>
        <v>INGLÉS II</v>
      </c>
      <c r="N113" s="32" t="str">
        <f ca="1">IFERROR(__xludf.DUMMYFUNCTION("""COMPUTED_VALUE"""),"WIN")</f>
        <v>WIN</v>
      </c>
      <c r="O113" s="33" t="str">
        <f ca="1">IFERROR(__xludf.DUMMYFUNCTION("""COMPUTED_VALUE"""),"2")</f>
        <v>2</v>
      </c>
      <c r="P113" s="34"/>
      <c r="Q113" s="35"/>
      <c r="R113" s="34" t="s">
        <v>89</v>
      </c>
      <c r="S113" s="35"/>
      <c r="T113" s="38"/>
      <c r="U113" s="39"/>
      <c r="V113" s="151"/>
    </row>
    <row r="114" spans="1:22" ht="13.5" thickBot="1">
      <c r="A114" s="148"/>
      <c r="B114" s="143"/>
      <c r="C114" s="143"/>
      <c r="D114" s="143"/>
      <c r="E114" s="143"/>
      <c r="F114" s="143"/>
      <c r="G114" s="143"/>
      <c r="H114" s="143"/>
      <c r="I114" s="143"/>
      <c r="J114" s="143"/>
      <c r="K114" s="143"/>
      <c r="L114" s="143"/>
      <c r="M114" s="40" t="str">
        <f ca="1">IFERROR(__xludf.DUMMYFUNCTION("""COMPUTED_VALUE"""),"LENGUA Y LITERATURA II")</f>
        <v>LENGUA Y LITERATURA II</v>
      </c>
      <c r="N114" s="41" t="str">
        <f ca="1">IFERROR(__xludf.DUMMYFUNCTION("""COMPUTED_VALUE"""),"WLL")</f>
        <v>WLL</v>
      </c>
      <c r="O114" s="42" t="str">
        <f ca="1">IFERROR(__xludf.DUMMYFUNCTION("""COMPUTED_VALUE"""),"6")</f>
        <v>6</v>
      </c>
      <c r="P114" s="44"/>
      <c r="Q114" s="44"/>
      <c r="R114" s="43" t="s">
        <v>87</v>
      </c>
      <c r="S114" s="44"/>
      <c r="T114" s="45" t="s">
        <v>89</v>
      </c>
      <c r="U114" s="46"/>
      <c r="V114" s="152"/>
    </row>
    <row r="115" spans="1:22" ht="12.75">
      <c r="A115" s="146">
        <v>5</v>
      </c>
      <c r="B115" s="154" t="s">
        <v>10</v>
      </c>
      <c r="C115" s="149" t="str">
        <f>IFERROR(VLOOKUP(B115,VALIDACIÓN!A:B,2,FALSE),"INDICAR DISTRITO")</f>
        <v>0004</v>
      </c>
      <c r="D115" s="141">
        <v>451</v>
      </c>
      <c r="E115" s="141" t="s">
        <v>42</v>
      </c>
      <c r="F115" s="141" t="s">
        <v>140</v>
      </c>
      <c r="G115" s="141" t="s">
        <v>45</v>
      </c>
      <c r="H115" s="141" t="s">
        <v>35</v>
      </c>
      <c r="I115" s="141" t="s">
        <v>23</v>
      </c>
      <c r="J115" s="144" t="s">
        <v>14</v>
      </c>
      <c r="K115" s="141">
        <v>21</v>
      </c>
      <c r="L115" s="145" t="str">
        <f>CONCATENATE(H115," - ",I115)</f>
        <v>GESTIÓN Y ADMINISTRACIÓN - 3°1C</v>
      </c>
      <c r="M115" s="25" t="str">
        <f ca="1">IFERROR(__xludf.DUMMYFUNCTION("IFERROR(ArrayFormula(QUERY(TRIM('VALIDACIÓN'!$C$2:$H$61),""SELECT Col2, Col3, Col4 WHERE Col1='""&amp;L115&amp;""'"")),""COMPLETAR LOS CAMPOS DE AÑO, CUATRIMESTRE Y ORIENTACIÓN"")"),"LEGISLACIÓN IMPOSITIVA")</f>
        <v>LEGISLACIÓN IMPOSITIVA</v>
      </c>
      <c r="N115" s="26" t="str">
        <f ca="1">IFERROR(__xludf.DUMMYFUNCTION("""COMPUTED_VALUE"""),"WLI")</f>
        <v>WLI</v>
      </c>
      <c r="O115" s="27" t="str">
        <f ca="1">IFERROR(__xludf.DUMMYFUNCTION("""COMPUTED_VALUE"""),"3")</f>
        <v>3</v>
      </c>
      <c r="P115" s="28"/>
      <c r="Q115" s="28"/>
      <c r="R115" s="28"/>
      <c r="S115" s="28" t="s">
        <v>88</v>
      </c>
      <c r="T115" s="29"/>
      <c r="U115" s="30"/>
      <c r="V115" s="150" t="s">
        <v>45</v>
      </c>
    </row>
    <row r="116" spans="1:22" ht="12.75">
      <c r="A116" s="147"/>
      <c r="B116" s="142"/>
      <c r="C116" s="142"/>
      <c r="D116" s="142"/>
      <c r="E116" s="142"/>
      <c r="F116" s="142"/>
      <c r="G116" s="142"/>
      <c r="H116" s="142"/>
      <c r="I116" s="142"/>
      <c r="J116" s="142"/>
      <c r="K116" s="142"/>
      <c r="L116" s="142"/>
      <c r="M116" s="31" t="str">
        <f ca="1">IFERROR(__xludf.DUMMYFUNCTION("""COMPUTED_VALUE"""),"LENGUA Y LITERATURA III")</f>
        <v>LENGUA Y LITERATURA III</v>
      </c>
      <c r="N116" s="32" t="str">
        <f ca="1">IFERROR(__xludf.DUMMYFUNCTION("""COMPUTED_VALUE"""),"WLL")</f>
        <v>WLL</v>
      </c>
      <c r="O116" s="33" t="str">
        <f ca="1">IFERROR(__xludf.DUMMYFUNCTION("""COMPUTED_VALUE"""),"6")</f>
        <v>6</v>
      </c>
      <c r="P116" s="34" t="s">
        <v>88</v>
      </c>
      <c r="Q116" s="35"/>
      <c r="R116" s="34"/>
      <c r="S116" s="34" t="s">
        <v>86</v>
      </c>
      <c r="T116" s="36"/>
      <c r="U116" s="37"/>
      <c r="V116" s="151"/>
    </row>
    <row r="117" spans="1:22" ht="12.75">
      <c r="A117" s="147"/>
      <c r="B117" s="142"/>
      <c r="C117" s="142"/>
      <c r="D117" s="142"/>
      <c r="E117" s="142"/>
      <c r="F117" s="142"/>
      <c r="G117" s="142"/>
      <c r="H117" s="142"/>
      <c r="I117" s="142"/>
      <c r="J117" s="142"/>
      <c r="K117" s="142"/>
      <c r="L117" s="142"/>
      <c r="M117" s="31" t="str">
        <f ca="1">IFERROR(__xludf.DUMMYFUNCTION("""COMPUTED_VALUE"""),"PROB. SOCIAL CONTEMPORÁNEA")</f>
        <v>PROB. SOCIAL CONTEMPORÁNEA</v>
      </c>
      <c r="N117" s="32" t="str">
        <f ca="1">IFERROR(__xludf.DUMMYFUNCTION("""COMPUTED_VALUE"""),"WPS")</f>
        <v>WPS</v>
      </c>
      <c r="O117" s="33" t="str">
        <f ca="1">IFERROR(__xludf.DUMMYFUNCTION("""COMPUTED_VALUE"""),"3")</f>
        <v>3</v>
      </c>
      <c r="P117" s="35"/>
      <c r="Q117" s="34" t="s">
        <v>86</v>
      </c>
      <c r="R117" s="34"/>
      <c r="S117" s="35"/>
      <c r="T117" s="36"/>
      <c r="U117" s="37"/>
      <c r="V117" s="151"/>
    </row>
    <row r="118" spans="1:22" ht="12.75">
      <c r="A118" s="147"/>
      <c r="B118" s="142"/>
      <c r="C118" s="142"/>
      <c r="D118" s="142"/>
      <c r="E118" s="142"/>
      <c r="F118" s="142"/>
      <c r="G118" s="142"/>
      <c r="H118" s="142"/>
      <c r="I118" s="142"/>
      <c r="J118" s="142"/>
      <c r="K118" s="142"/>
      <c r="L118" s="142"/>
      <c r="M118" s="31" t="str">
        <f ca="1">IFERROR(__xludf.DUMMYFUNCTION("""COMPUTED_VALUE"""),"QUÍMICA")</f>
        <v>QUÍMICA</v>
      </c>
      <c r="N118" s="32" t="str">
        <f ca="1">IFERROR(__xludf.DUMMYFUNCTION("""COMPUTED_VALUE"""),"WQQ")</f>
        <v>WQQ</v>
      </c>
      <c r="O118" s="33" t="str">
        <f ca="1">IFERROR(__xludf.DUMMYFUNCTION("""COMPUTED_VALUE"""),"3")</f>
        <v>3</v>
      </c>
      <c r="P118" s="34"/>
      <c r="Q118" s="34" t="s">
        <v>88</v>
      </c>
      <c r="R118" s="35"/>
      <c r="S118" s="35"/>
      <c r="T118" s="38"/>
      <c r="U118" s="39"/>
      <c r="V118" s="151"/>
    </row>
    <row r="119" spans="1:22" ht="13.5" thickBot="1">
      <c r="A119" s="148"/>
      <c r="B119" s="143"/>
      <c r="C119" s="143"/>
      <c r="D119" s="143"/>
      <c r="E119" s="143"/>
      <c r="F119" s="143"/>
      <c r="G119" s="143"/>
      <c r="H119" s="143"/>
      <c r="I119" s="143"/>
      <c r="J119" s="143"/>
      <c r="K119" s="143"/>
      <c r="L119" s="143"/>
      <c r="M119" s="40" t="str">
        <f ca="1">IFERROR(__xludf.DUMMYFUNCTION("""COMPUTED_VALUE"""),"SIST. DE INFOR CONTABLE")</f>
        <v>SIST. DE INFOR CONTABLE</v>
      </c>
      <c r="N119" s="41" t="str">
        <f ca="1">IFERROR(__xludf.DUMMYFUNCTION("""COMPUTED_VALUE"""),"WSI")</f>
        <v>WSI</v>
      </c>
      <c r="O119" s="42" t="str">
        <f ca="1">IFERROR(__xludf.DUMMYFUNCTION("""COMPUTED_VALUE"""),"3")</f>
        <v>3</v>
      </c>
      <c r="P119" s="43" t="s">
        <v>86</v>
      </c>
      <c r="Q119" s="44"/>
      <c r="R119" s="44"/>
      <c r="S119" s="44"/>
      <c r="T119" s="45"/>
      <c r="U119" s="46"/>
      <c r="V119" s="152"/>
    </row>
    <row r="120" spans="1:22" ht="12.75">
      <c r="A120" s="146">
        <v>5</v>
      </c>
      <c r="B120" s="154" t="s">
        <v>10</v>
      </c>
      <c r="C120" s="149" t="str">
        <f>IFERROR(VLOOKUP(B120,VALIDACIÓN!A:B,2,FALSE),"INDICAR DISTRITO")</f>
        <v>0004</v>
      </c>
      <c r="D120" s="141">
        <v>451</v>
      </c>
      <c r="E120" s="141" t="s">
        <v>138</v>
      </c>
      <c r="F120" s="141" t="s">
        <v>142</v>
      </c>
      <c r="G120" s="141" t="s">
        <v>46</v>
      </c>
      <c r="H120" s="141" t="s">
        <v>35</v>
      </c>
      <c r="I120" s="141" t="s">
        <v>23</v>
      </c>
      <c r="J120" s="144" t="s">
        <v>14</v>
      </c>
      <c r="K120" s="141">
        <v>24</v>
      </c>
      <c r="L120" s="145" t="str">
        <f>CONCATENATE(H120," - ",I120)</f>
        <v>GESTIÓN Y ADMINISTRACIÓN - 3°1C</v>
      </c>
      <c r="M120" s="25" t="str">
        <f ca="1">IFERROR(__xludf.DUMMYFUNCTION("IFERROR(ArrayFormula(QUERY(TRIM('VALIDACIÓN'!$C$2:$H$61),""SELECT Col2, Col3, Col4 WHERE Col1='""&amp;L120&amp;""'"")),""COMPLETAR LOS CAMPOS DE AÑO, CUATRIMESTRE Y ORIENTACIÓN"")"),"LEGISLACIÓN IMPOSITIVA")</f>
        <v>LEGISLACIÓN IMPOSITIVA</v>
      </c>
      <c r="N120" s="26" t="str">
        <f ca="1">IFERROR(__xludf.DUMMYFUNCTION("""COMPUTED_VALUE"""),"WLI")</f>
        <v>WLI</v>
      </c>
      <c r="O120" s="27" t="str">
        <f ca="1">IFERROR(__xludf.DUMMYFUNCTION("""COMPUTED_VALUE"""),"3")</f>
        <v>3</v>
      </c>
      <c r="P120" s="28"/>
      <c r="Q120" s="28"/>
      <c r="R120" s="28"/>
      <c r="S120" s="28" t="s">
        <v>88</v>
      </c>
      <c r="T120" s="29"/>
      <c r="U120" s="30"/>
      <c r="V120" s="150" t="s">
        <v>46</v>
      </c>
    </row>
    <row r="121" spans="1:22" ht="12.75">
      <c r="A121" s="147"/>
      <c r="B121" s="142"/>
      <c r="C121" s="142"/>
      <c r="D121" s="142"/>
      <c r="E121" s="142"/>
      <c r="F121" s="142"/>
      <c r="G121" s="142"/>
      <c r="H121" s="142"/>
      <c r="I121" s="142"/>
      <c r="J121" s="142"/>
      <c r="K121" s="142"/>
      <c r="L121" s="142"/>
      <c r="M121" s="31" t="str">
        <f ca="1">IFERROR(__xludf.DUMMYFUNCTION("""COMPUTED_VALUE"""),"LENGUA Y LITERATURA III")</f>
        <v>LENGUA Y LITERATURA III</v>
      </c>
      <c r="N121" s="32" t="str">
        <f ca="1">IFERROR(__xludf.DUMMYFUNCTION("""COMPUTED_VALUE"""),"WLL")</f>
        <v>WLL</v>
      </c>
      <c r="O121" s="33" t="str">
        <f ca="1">IFERROR(__xludf.DUMMYFUNCTION("""COMPUTED_VALUE"""),"6")</f>
        <v>6</v>
      </c>
      <c r="P121" s="35"/>
      <c r="Q121" s="34" t="s">
        <v>88</v>
      </c>
      <c r="R121" s="34"/>
      <c r="S121" s="34" t="s">
        <v>86</v>
      </c>
      <c r="T121" s="36"/>
      <c r="U121" s="37"/>
      <c r="V121" s="151"/>
    </row>
    <row r="122" spans="1:22" ht="12.75">
      <c r="A122" s="147"/>
      <c r="B122" s="142"/>
      <c r="C122" s="142"/>
      <c r="D122" s="142"/>
      <c r="E122" s="142"/>
      <c r="F122" s="142"/>
      <c r="G122" s="142"/>
      <c r="H122" s="142"/>
      <c r="I122" s="142"/>
      <c r="J122" s="142"/>
      <c r="K122" s="142"/>
      <c r="L122" s="142"/>
      <c r="M122" s="31" t="str">
        <f ca="1">IFERROR(__xludf.DUMMYFUNCTION("""COMPUTED_VALUE"""),"PROB. SOCIAL CONTEMPORÁNEA")</f>
        <v>PROB. SOCIAL CONTEMPORÁNEA</v>
      </c>
      <c r="N122" s="32" t="str">
        <f ca="1">IFERROR(__xludf.DUMMYFUNCTION("""COMPUTED_VALUE"""),"WPS")</f>
        <v>WPS</v>
      </c>
      <c r="O122" s="33" t="str">
        <f ca="1">IFERROR(__xludf.DUMMYFUNCTION("""COMPUTED_VALUE"""),"3")</f>
        <v>3</v>
      </c>
      <c r="P122" s="35"/>
      <c r="Q122" s="35"/>
      <c r="R122" s="34" t="s">
        <v>86</v>
      </c>
      <c r="S122" s="35"/>
      <c r="T122" s="36"/>
      <c r="U122" s="37"/>
      <c r="V122" s="151"/>
    </row>
    <row r="123" spans="1:22" ht="12.75">
      <c r="A123" s="147"/>
      <c r="B123" s="142"/>
      <c r="C123" s="142"/>
      <c r="D123" s="142"/>
      <c r="E123" s="142"/>
      <c r="F123" s="142"/>
      <c r="G123" s="142"/>
      <c r="H123" s="142"/>
      <c r="I123" s="142"/>
      <c r="J123" s="142"/>
      <c r="K123" s="142"/>
      <c r="L123" s="142"/>
      <c r="M123" s="31" t="str">
        <f ca="1">IFERROR(__xludf.DUMMYFUNCTION("""COMPUTED_VALUE"""),"QUÍMICA")</f>
        <v>QUÍMICA</v>
      </c>
      <c r="N123" s="32" t="str">
        <f ca="1">IFERROR(__xludf.DUMMYFUNCTION("""COMPUTED_VALUE"""),"WQQ")</f>
        <v>WQQ</v>
      </c>
      <c r="O123" s="33" t="str">
        <f ca="1">IFERROR(__xludf.DUMMYFUNCTION("""COMPUTED_VALUE"""),"3")</f>
        <v>3</v>
      </c>
      <c r="P123" s="34"/>
      <c r="Q123" s="35"/>
      <c r="R123" s="34" t="s">
        <v>88</v>
      </c>
      <c r="S123" s="35"/>
      <c r="T123" s="38"/>
      <c r="U123" s="39"/>
      <c r="V123" s="151"/>
    </row>
    <row r="124" spans="1:22" ht="13.5" thickBot="1">
      <c r="A124" s="148"/>
      <c r="B124" s="143"/>
      <c r="C124" s="143"/>
      <c r="D124" s="143"/>
      <c r="E124" s="143"/>
      <c r="F124" s="143"/>
      <c r="G124" s="143"/>
      <c r="H124" s="143"/>
      <c r="I124" s="143"/>
      <c r="J124" s="143"/>
      <c r="K124" s="143"/>
      <c r="L124" s="143"/>
      <c r="M124" s="40" t="str">
        <f ca="1">IFERROR(__xludf.DUMMYFUNCTION("""COMPUTED_VALUE"""),"SIST. DE INFOR CONTABLE")</f>
        <v>SIST. DE INFOR CONTABLE</v>
      </c>
      <c r="N124" s="41" t="str">
        <f ca="1">IFERROR(__xludf.DUMMYFUNCTION("""COMPUTED_VALUE"""),"WSI")</f>
        <v>WSI</v>
      </c>
      <c r="O124" s="42" t="str">
        <f ca="1">IFERROR(__xludf.DUMMYFUNCTION("""COMPUTED_VALUE"""),"3")</f>
        <v>3</v>
      </c>
      <c r="P124" s="44"/>
      <c r="Q124" s="43" t="s">
        <v>86</v>
      </c>
      <c r="R124" s="44"/>
      <c r="S124" s="44"/>
      <c r="T124" s="45"/>
      <c r="U124" s="46"/>
      <c r="V124" s="152"/>
    </row>
    <row r="125" spans="1:22" ht="12.75">
      <c r="A125" s="146">
        <v>5</v>
      </c>
      <c r="B125" s="154" t="s">
        <v>10</v>
      </c>
      <c r="C125" s="149" t="str">
        <f>IFERROR(VLOOKUP(B125,VALIDACIÓN!A:B,2,FALSE),"INDICAR DISTRITO")</f>
        <v>0004</v>
      </c>
      <c r="D125" s="141">
        <v>451</v>
      </c>
      <c r="E125" s="154" t="s">
        <v>143</v>
      </c>
      <c r="F125" s="154" t="s">
        <v>144</v>
      </c>
      <c r="G125" s="141" t="s">
        <v>47</v>
      </c>
      <c r="H125" s="141" t="s">
        <v>12</v>
      </c>
      <c r="I125" s="141" t="s">
        <v>40</v>
      </c>
      <c r="J125" s="144" t="s">
        <v>14</v>
      </c>
      <c r="K125" s="141">
        <v>20</v>
      </c>
      <c r="L125" s="145" t="str">
        <f>CONCATENATE(H125," - ",I125)</f>
        <v>CIENCIAS SOCIALES - 2°1C</v>
      </c>
      <c r="M125" s="25" t="str">
        <f ca="1">IFERROR(__xludf.DUMMYFUNCTION("IFERROR(ArrayFormula(QUERY(TRIM('VALIDACIÓN'!$C$2:$H$61),""SELECT Col2, Col3, Col4 WHERE Col1='""&amp;L125&amp;""'"")),""COMPLETAR LOS CAMPOS DE AÑO, CUATRIMESTRE Y ORIENTACIÓN"")"),"CIENCIA POLÍTICA")</f>
        <v>CIENCIA POLÍTICA</v>
      </c>
      <c r="N125" s="26" t="str">
        <f ca="1">IFERROR(__xludf.DUMMYFUNCTION("""COMPUTED_VALUE"""),"WCP")</f>
        <v>WCP</v>
      </c>
      <c r="O125" s="27" t="str">
        <f ca="1">IFERROR(__xludf.DUMMYFUNCTION("""COMPUTED_VALUE"""),"3")</f>
        <v>3</v>
      </c>
      <c r="P125" s="28"/>
      <c r="Q125" s="28"/>
      <c r="R125" s="28" t="s">
        <v>86</v>
      </c>
      <c r="S125" s="28"/>
      <c r="T125" s="29"/>
      <c r="U125" s="30"/>
      <c r="V125" s="150" t="s">
        <v>47</v>
      </c>
    </row>
    <row r="126" spans="1:22" ht="12.75">
      <c r="A126" s="147"/>
      <c r="B126" s="142"/>
      <c r="C126" s="142"/>
      <c r="D126" s="142"/>
      <c r="E126" s="142"/>
      <c r="F126" s="142"/>
      <c r="G126" s="142"/>
      <c r="H126" s="142"/>
      <c r="I126" s="142"/>
      <c r="J126" s="142"/>
      <c r="K126" s="142"/>
      <c r="L126" s="142"/>
      <c r="M126" s="31" t="str">
        <f ca="1">IFERROR(__xludf.DUMMYFUNCTION("""COMPUTED_VALUE"""),"FÍSICA")</f>
        <v>FÍSICA</v>
      </c>
      <c r="N126" s="32" t="str">
        <f ca="1">IFERROR(__xludf.DUMMYFUNCTION("""COMPUTED_VALUE"""),"WFF")</f>
        <v>WFF</v>
      </c>
      <c r="O126" s="33" t="str">
        <f ca="1">IFERROR(__xludf.DUMMYFUNCTION("""COMPUTED_VALUE"""),"3")</f>
        <v>3</v>
      </c>
      <c r="P126" s="35"/>
      <c r="Q126" s="35"/>
      <c r="R126" s="34" t="s">
        <v>88</v>
      </c>
      <c r="S126" s="35"/>
      <c r="T126" s="36"/>
      <c r="U126" s="37"/>
      <c r="V126" s="151"/>
    </row>
    <row r="127" spans="1:22" ht="12.75">
      <c r="A127" s="147"/>
      <c r="B127" s="142"/>
      <c r="C127" s="142"/>
      <c r="D127" s="142"/>
      <c r="E127" s="142"/>
      <c r="F127" s="142"/>
      <c r="G127" s="142"/>
      <c r="H127" s="142"/>
      <c r="I127" s="142"/>
      <c r="J127" s="142"/>
      <c r="K127" s="142"/>
      <c r="L127" s="142"/>
      <c r="M127" s="31" t="str">
        <f ca="1">IFERROR(__xludf.DUMMYFUNCTION("""COMPUTED_VALUE"""),"HISTORIA Y GEOGRAFÍA II")</f>
        <v>HISTORIA Y GEOGRAFÍA II</v>
      </c>
      <c r="N127" s="32" t="str">
        <f ca="1">IFERROR(__xludf.DUMMYFUNCTION("""COMPUTED_VALUE"""),"WHG")</f>
        <v>WHG</v>
      </c>
      <c r="O127" s="33" t="str">
        <f ca="1">IFERROR(__xludf.DUMMYFUNCTION("""COMPUTED_VALUE"""),"4")</f>
        <v>4</v>
      </c>
      <c r="P127" s="35"/>
      <c r="Q127" s="35"/>
      <c r="R127" s="34"/>
      <c r="S127" s="35"/>
      <c r="T127" s="38" t="s">
        <v>87</v>
      </c>
      <c r="U127" s="37"/>
      <c r="V127" s="151"/>
    </row>
    <row r="128" spans="1:22" ht="12.75">
      <c r="A128" s="147"/>
      <c r="B128" s="142"/>
      <c r="C128" s="142"/>
      <c r="D128" s="142"/>
      <c r="E128" s="142"/>
      <c r="F128" s="142"/>
      <c r="G128" s="142"/>
      <c r="H128" s="142"/>
      <c r="I128" s="142"/>
      <c r="J128" s="142"/>
      <c r="K128" s="142"/>
      <c r="L128" s="142"/>
      <c r="M128" s="31" t="str">
        <f ca="1">IFERROR(__xludf.DUMMYFUNCTION("""COMPUTED_VALUE"""),"INGLÉS II")</f>
        <v>INGLÉS II</v>
      </c>
      <c r="N128" s="32" t="str">
        <f ca="1">IFERROR(__xludf.DUMMYFUNCTION("""COMPUTED_VALUE"""),"WIN")</f>
        <v>WIN</v>
      </c>
      <c r="O128" s="33" t="str">
        <f ca="1">IFERROR(__xludf.DUMMYFUNCTION("""COMPUTED_VALUE"""),"2")</f>
        <v>2</v>
      </c>
      <c r="P128" s="34" t="s">
        <v>89</v>
      </c>
      <c r="Q128" s="35"/>
      <c r="R128" s="35"/>
      <c r="S128" s="35"/>
      <c r="T128" s="38"/>
      <c r="U128" s="39"/>
      <c r="V128" s="151"/>
    </row>
    <row r="129" spans="1:22" ht="13.5" thickBot="1">
      <c r="A129" s="148"/>
      <c r="B129" s="143"/>
      <c r="C129" s="143"/>
      <c r="D129" s="143"/>
      <c r="E129" s="143"/>
      <c r="F129" s="143"/>
      <c r="G129" s="143"/>
      <c r="H129" s="143"/>
      <c r="I129" s="143"/>
      <c r="J129" s="143"/>
      <c r="K129" s="143"/>
      <c r="L129" s="143"/>
      <c r="M129" s="40" t="str">
        <f ca="1">IFERROR(__xludf.DUMMYFUNCTION("""COMPUTED_VALUE"""),"LENGUA Y LITERATURA II")</f>
        <v>LENGUA Y LITERATURA II</v>
      </c>
      <c r="N129" s="41" t="str">
        <f ca="1">IFERROR(__xludf.DUMMYFUNCTION("""COMPUTED_VALUE"""),"WLL")</f>
        <v>WLL</v>
      </c>
      <c r="O129" s="42" t="str">
        <f ca="1">IFERROR(__xludf.DUMMYFUNCTION("""COMPUTED_VALUE"""),"6")</f>
        <v>6</v>
      </c>
      <c r="P129" s="43" t="s">
        <v>87</v>
      </c>
      <c r="Q129" s="44"/>
      <c r="R129" s="44"/>
      <c r="S129" s="44"/>
      <c r="T129" s="45" t="s">
        <v>89</v>
      </c>
      <c r="U129" s="46"/>
      <c r="V129" s="152"/>
    </row>
    <row r="130" spans="1:22" ht="12.75">
      <c r="A130" s="146">
        <v>5</v>
      </c>
      <c r="B130" s="154" t="s">
        <v>10</v>
      </c>
      <c r="C130" s="149" t="str">
        <f>IFERROR(VLOOKUP(B130,VALIDACIÓN!A:B,2,FALSE),"INDICAR DISTRITO")</f>
        <v>0004</v>
      </c>
      <c r="D130" s="141">
        <v>451</v>
      </c>
      <c r="E130" s="141" t="s">
        <v>48</v>
      </c>
      <c r="F130" s="141" t="s">
        <v>145</v>
      </c>
      <c r="G130" s="141" t="s">
        <v>49</v>
      </c>
      <c r="H130" s="141" t="s">
        <v>12</v>
      </c>
      <c r="I130" s="141" t="s">
        <v>40</v>
      </c>
      <c r="J130" s="144" t="s">
        <v>27</v>
      </c>
      <c r="K130" s="141">
        <v>21</v>
      </c>
      <c r="L130" s="145" t="str">
        <f>CONCATENATE(H130," - ",I130)</f>
        <v>CIENCIAS SOCIALES - 2°1C</v>
      </c>
      <c r="M130" s="25" t="str">
        <f ca="1">IFERROR(__xludf.DUMMYFUNCTION("IFERROR(ArrayFormula(QUERY(TRIM('VALIDACIÓN'!$C$2:$H$61),""SELECT Col2, Col3, Col4 WHERE Col1='""&amp;L130&amp;""'"")),""COMPLETAR LOS CAMPOS DE AÑO, CUATRIMESTRE Y ORIENTACIÓN"")"),"CIENCIA POLÍTICA")</f>
        <v>CIENCIA POLÍTICA</v>
      </c>
      <c r="N130" s="26" t="str">
        <f ca="1">IFERROR(__xludf.DUMMYFUNCTION("""COMPUTED_VALUE"""),"WCP")</f>
        <v>WCP</v>
      </c>
      <c r="O130" s="27" t="str">
        <f ca="1">IFERROR(__xludf.DUMMYFUNCTION("""COMPUTED_VALUE"""),"3")</f>
        <v>3</v>
      </c>
      <c r="P130" s="28" t="s">
        <v>114</v>
      </c>
      <c r="Q130" s="28"/>
      <c r="R130" s="28"/>
      <c r="S130" s="28"/>
      <c r="T130" s="29"/>
      <c r="U130" s="30"/>
      <c r="V130" s="150" t="s">
        <v>49</v>
      </c>
    </row>
    <row r="131" spans="1:22" ht="12.75">
      <c r="A131" s="147"/>
      <c r="B131" s="142"/>
      <c r="C131" s="142"/>
      <c r="D131" s="142"/>
      <c r="E131" s="142"/>
      <c r="F131" s="142"/>
      <c r="G131" s="142"/>
      <c r="H131" s="142"/>
      <c r="I131" s="142"/>
      <c r="J131" s="142"/>
      <c r="K131" s="142"/>
      <c r="L131" s="142"/>
      <c r="M131" s="31" t="str">
        <f ca="1">IFERROR(__xludf.DUMMYFUNCTION("""COMPUTED_VALUE"""),"FÍSICA")</f>
        <v>FÍSICA</v>
      </c>
      <c r="N131" s="32" t="str">
        <f ca="1">IFERROR(__xludf.DUMMYFUNCTION("""COMPUTED_VALUE"""),"WFF")</f>
        <v>WFF</v>
      </c>
      <c r="O131" s="33" t="str">
        <f ca="1">IFERROR(__xludf.DUMMYFUNCTION("""COMPUTED_VALUE"""),"3")</f>
        <v>3</v>
      </c>
      <c r="P131" s="34" t="s">
        <v>113</v>
      </c>
      <c r="Q131" s="35"/>
      <c r="R131" s="34"/>
      <c r="S131" s="35"/>
      <c r="T131" s="36"/>
      <c r="U131" s="37"/>
      <c r="V131" s="151"/>
    </row>
    <row r="132" spans="1:22" ht="12.75">
      <c r="A132" s="147"/>
      <c r="B132" s="142"/>
      <c r="C132" s="142"/>
      <c r="D132" s="142"/>
      <c r="E132" s="142"/>
      <c r="F132" s="142"/>
      <c r="G132" s="142"/>
      <c r="H132" s="142"/>
      <c r="I132" s="142"/>
      <c r="J132" s="142"/>
      <c r="K132" s="142"/>
      <c r="L132" s="142"/>
      <c r="M132" s="31" t="str">
        <f ca="1">IFERROR(__xludf.DUMMYFUNCTION("""COMPUTED_VALUE"""),"HISTORIA Y GEOGRAFÍA II")</f>
        <v>HISTORIA Y GEOGRAFÍA II</v>
      </c>
      <c r="N132" s="32" t="str">
        <f ca="1">IFERROR(__xludf.DUMMYFUNCTION("""COMPUTED_VALUE"""),"WHG")</f>
        <v>WHG</v>
      </c>
      <c r="O132" s="33" t="str">
        <f ca="1">IFERROR(__xludf.DUMMYFUNCTION("""COMPUTED_VALUE"""),"4")</f>
        <v>4</v>
      </c>
      <c r="P132" s="35"/>
      <c r="Q132" s="35"/>
      <c r="R132" s="34" t="s">
        <v>117</v>
      </c>
      <c r="S132" s="35"/>
      <c r="T132" s="36"/>
      <c r="U132" s="37"/>
      <c r="V132" s="151"/>
    </row>
    <row r="133" spans="1:22" ht="12.75">
      <c r="A133" s="147"/>
      <c r="B133" s="142"/>
      <c r="C133" s="142"/>
      <c r="D133" s="142"/>
      <c r="E133" s="142"/>
      <c r="F133" s="142"/>
      <c r="G133" s="142"/>
      <c r="H133" s="142"/>
      <c r="I133" s="142"/>
      <c r="J133" s="142"/>
      <c r="K133" s="142"/>
      <c r="L133" s="142"/>
      <c r="M133" s="31" t="str">
        <f ca="1">IFERROR(__xludf.DUMMYFUNCTION("""COMPUTED_VALUE"""),"INGLÉS II")</f>
        <v>INGLÉS II</v>
      </c>
      <c r="N133" s="32" t="str">
        <f ca="1">IFERROR(__xludf.DUMMYFUNCTION("""COMPUTED_VALUE"""),"WIN")</f>
        <v>WIN</v>
      </c>
      <c r="O133" s="33" t="str">
        <f ca="1">IFERROR(__xludf.DUMMYFUNCTION("""COMPUTED_VALUE"""),"2")</f>
        <v>2</v>
      </c>
      <c r="P133" s="34"/>
      <c r="Q133" s="34" t="s">
        <v>116</v>
      </c>
      <c r="R133" s="35"/>
      <c r="S133" s="35"/>
      <c r="T133" s="38"/>
      <c r="U133" s="39"/>
      <c r="V133" s="151"/>
    </row>
    <row r="134" spans="1:22" ht="13.5" thickBot="1">
      <c r="A134" s="148"/>
      <c r="B134" s="143"/>
      <c r="C134" s="143"/>
      <c r="D134" s="143"/>
      <c r="E134" s="143"/>
      <c r="F134" s="143"/>
      <c r="G134" s="143"/>
      <c r="H134" s="143"/>
      <c r="I134" s="143"/>
      <c r="J134" s="143"/>
      <c r="K134" s="143"/>
      <c r="L134" s="143"/>
      <c r="M134" s="40" t="str">
        <f ca="1">IFERROR(__xludf.DUMMYFUNCTION("""COMPUTED_VALUE"""),"LENGUA Y LITERATURA II")</f>
        <v>LENGUA Y LITERATURA II</v>
      </c>
      <c r="N134" s="41" t="str">
        <f ca="1">IFERROR(__xludf.DUMMYFUNCTION("""COMPUTED_VALUE"""),"WLL")</f>
        <v>WLL</v>
      </c>
      <c r="O134" s="42" t="str">
        <f ca="1">IFERROR(__xludf.DUMMYFUNCTION("""COMPUTED_VALUE"""),"6")</f>
        <v>6</v>
      </c>
      <c r="P134" s="44"/>
      <c r="Q134" s="43" t="s">
        <v>117</v>
      </c>
      <c r="R134" s="43" t="s">
        <v>116</v>
      </c>
      <c r="S134" s="44"/>
      <c r="T134" s="45"/>
      <c r="U134" s="46"/>
      <c r="V134" s="152"/>
    </row>
    <row r="135" spans="1:22" ht="12.75">
      <c r="A135" s="146">
        <v>5</v>
      </c>
      <c r="B135" s="154" t="s">
        <v>10</v>
      </c>
      <c r="C135" s="149" t="str">
        <f>IFERROR(VLOOKUP(B135,VALIDACIÓN!A:B,2,FALSE),"INDICAR DISTRITO")</f>
        <v>0004</v>
      </c>
      <c r="D135" s="141">
        <v>451</v>
      </c>
      <c r="E135" s="141" t="s">
        <v>146</v>
      </c>
      <c r="F135" s="141" t="s">
        <v>147</v>
      </c>
      <c r="G135" s="141" t="s">
        <v>50</v>
      </c>
      <c r="H135" s="141" t="s">
        <v>12</v>
      </c>
      <c r="I135" s="141" t="s">
        <v>40</v>
      </c>
      <c r="J135" s="144" t="s">
        <v>27</v>
      </c>
      <c r="K135" s="141">
        <v>22</v>
      </c>
      <c r="L135" s="145" t="str">
        <f>CONCATENATE(H135," - ",I135)</f>
        <v>CIENCIAS SOCIALES - 2°1C</v>
      </c>
      <c r="M135" s="25" t="str">
        <f ca="1">IFERROR(__xludf.DUMMYFUNCTION("IFERROR(ArrayFormula(QUERY(TRIM('VALIDACIÓN'!$C$2:$H$61),""SELECT Col2, Col3, Col4 WHERE Col1='""&amp;L135&amp;""'"")),""COMPLETAR LOS CAMPOS DE AÑO, CUATRIMESTRE Y ORIENTACIÓN"")"),"CIENCIA POLÍTICA")</f>
        <v>CIENCIA POLÍTICA</v>
      </c>
      <c r="N135" s="26" t="str">
        <f ca="1">IFERROR(__xludf.DUMMYFUNCTION("""COMPUTED_VALUE"""),"WCP")</f>
        <v>WCP</v>
      </c>
      <c r="O135" s="27" t="str">
        <f ca="1">IFERROR(__xludf.DUMMYFUNCTION("""COMPUTED_VALUE"""),"3")</f>
        <v>3</v>
      </c>
      <c r="P135" s="28"/>
      <c r="Q135" s="28"/>
      <c r="R135" s="28"/>
      <c r="S135" s="28"/>
      <c r="T135" s="29" t="s">
        <v>113</v>
      </c>
      <c r="U135" s="30"/>
      <c r="V135" s="150" t="s">
        <v>50</v>
      </c>
    </row>
    <row r="136" spans="1:22" ht="12.75">
      <c r="A136" s="147"/>
      <c r="B136" s="142"/>
      <c r="C136" s="142"/>
      <c r="D136" s="142"/>
      <c r="E136" s="142"/>
      <c r="F136" s="142"/>
      <c r="G136" s="142"/>
      <c r="H136" s="142"/>
      <c r="I136" s="142"/>
      <c r="J136" s="142"/>
      <c r="K136" s="142"/>
      <c r="L136" s="142"/>
      <c r="M136" s="31" t="str">
        <f ca="1">IFERROR(__xludf.DUMMYFUNCTION("""COMPUTED_VALUE"""),"FÍSICA")</f>
        <v>FÍSICA</v>
      </c>
      <c r="N136" s="32" t="str">
        <f ca="1">IFERROR(__xludf.DUMMYFUNCTION("""COMPUTED_VALUE"""),"WFF")</f>
        <v>WFF</v>
      </c>
      <c r="O136" s="33" t="str">
        <f ca="1">IFERROR(__xludf.DUMMYFUNCTION("""COMPUTED_VALUE"""),"3")</f>
        <v>3</v>
      </c>
      <c r="P136" s="35"/>
      <c r="Q136" s="35"/>
      <c r="R136" s="34"/>
      <c r="S136" s="35"/>
      <c r="T136" s="38" t="s">
        <v>114</v>
      </c>
      <c r="U136" s="37"/>
      <c r="V136" s="151"/>
    </row>
    <row r="137" spans="1:22" ht="12.75">
      <c r="A137" s="147"/>
      <c r="B137" s="142"/>
      <c r="C137" s="142"/>
      <c r="D137" s="142"/>
      <c r="E137" s="142"/>
      <c r="F137" s="142"/>
      <c r="G137" s="142"/>
      <c r="H137" s="142"/>
      <c r="I137" s="142"/>
      <c r="J137" s="142"/>
      <c r="K137" s="142"/>
      <c r="L137" s="142"/>
      <c r="M137" s="31" t="str">
        <f ca="1">IFERROR(__xludf.DUMMYFUNCTION("""COMPUTED_VALUE"""),"HISTORIA Y GEOGRAFÍA II")</f>
        <v>HISTORIA Y GEOGRAFÍA II</v>
      </c>
      <c r="N137" s="32" t="str">
        <f ca="1">IFERROR(__xludf.DUMMYFUNCTION("""COMPUTED_VALUE"""),"WHG")</f>
        <v>WHG</v>
      </c>
      <c r="O137" s="33" t="str">
        <f ca="1">IFERROR(__xludf.DUMMYFUNCTION("""COMPUTED_VALUE"""),"4")</f>
        <v>4</v>
      </c>
      <c r="P137" s="35"/>
      <c r="Q137" s="35"/>
      <c r="R137" s="34" t="s">
        <v>115</v>
      </c>
      <c r="S137" s="35"/>
      <c r="T137" s="36"/>
      <c r="U137" s="37"/>
      <c r="V137" s="151"/>
    </row>
    <row r="138" spans="1:22" ht="12.75">
      <c r="A138" s="147"/>
      <c r="B138" s="142"/>
      <c r="C138" s="142"/>
      <c r="D138" s="142"/>
      <c r="E138" s="142"/>
      <c r="F138" s="142"/>
      <c r="G138" s="142"/>
      <c r="H138" s="142"/>
      <c r="I138" s="142"/>
      <c r="J138" s="142"/>
      <c r="K138" s="142"/>
      <c r="L138" s="142"/>
      <c r="M138" s="31" t="str">
        <f ca="1">IFERROR(__xludf.DUMMYFUNCTION("""COMPUTED_VALUE"""),"INGLÉS II")</f>
        <v>INGLÉS II</v>
      </c>
      <c r="N138" s="32" t="str">
        <f ca="1">IFERROR(__xludf.DUMMYFUNCTION("""COMPUTED_VALUE"""),"WIN")</f>
        <v>WIN</v>
      </c>
      <c r="O138" s="33" t="str">
        <f ca="1">IFERROR(__xludf.DUMMYFUNCTION("""COMPUTED_VALUE"""),"2")</f>
        <v>2</v>
      </c>
      <c r="P138" s="34" t="s">
        <v>118</v>
      </c>
      <c r="Q138" s="35"/>
      <c r="R138" s="35"/>
      <c r="S138" s="35"/>
      <c r="T138" s="38"/>
      <c r="U138" s="39"/>
      <c r="V138" s="151"/>
    </row>
    <row r="139" spans="1:22" ht="13.5" thickBot="1">
      <c r="A139" s="148"/>
      <c r="B139" s="143"/>
      <c r="C139" s="143"/>
      <c r="D139" s="143"/>
      <c r="E139" s="143"/>
      <c r="F139" s="143"/>
      <c r="G139" s="143"/>
      <c r="H139" s="143"/>
      <c r="I139" s="143"/>
      <c r="J139" s="143"/>
      <c r="K139" s="143"/>
      <c r="L139" s="143"/>
      <c r="M139" s="40" t="str">
        <f ca="1">IFERROR(__xludf.DUMMYFUNCTION("""COMPUTED_VALUE"""),"LENGUA Y LITERATURA II")</f>
        <v>LENGUA Y LITERATURA II</v>
      </c>
      <c r="N139" s="41" t="str">
        <f ca="1">IFERROR(__xludf.DUMMYFUNCTION("""COMPUTED_VALUE"""),"WLL")</f>
        <v>WLL</v>
      </c>
      <c r="O139" s="42" t="str">
        <f ca="1">IFERROR(__xludf.DUMMYFUNCTION("""COMPUTED_VALUE"""),"6")</f>
        <v>6</v>
      </c>
      <c r="P139" s="43" t="s">
        <v>115</v>
      </c>
      <c r="Q139" s="44"/>
      <c r="R139" s="43" t="s">
        <v>118</v>
      </c>
      <c r="S139" s="44"/>
      <c r="T139" s="45"/>
      <c r="U139" s="46"/>
      <c r="V139" s="152"/>
    </row>
    <row r="140" spans="1:22" ht="12.75">
      <c r="A140" s="146">
        <v>5</v>
      </c>
      <c r="B140" s="154" t="s">
        <v>10</v>
      </c>
      <c r="C140" s="149" t="str">
        <f>IFERROR(VLOOKUP(B140,VALIDACIÓN!A:B,2,FALSE),"INDICAR DISTRITO")</f>
        <v>0004</v>
      </c>
      <c r="D140" s="141">
        <v>451</v>
      </c>
      <c r="E140" s="141" t="s">
        <v>148</v>
      </c>
      <c r="F140" s="141" t="s">
        <v>149</v>
      </c>
      <c r="G140" s="141" t="s">
        <v>51</v>
      </c>
      <c r="H140" s="141" t="s">
        <v>12</v>
      </c>
      <c r="I140" s="141" t="s">
        <v>40</v>
      </c>
      <c r="J140" s="144" t="s">
        <v>14</v>
      </c>
      <c r="K140" s="141">
        <v>27</v>
      </c>
      <c r="L140" s="145" t="str">
        <f>CONCATENATE(H140," - ",I140)</f>
        <v>CIENCIAS SOCIALES - 2°1C</v>
      </c>
      <c r="M140" s="25" t="str">
        <f ca="1">IFERROR(__xludf.DUMMYFUNCTION("IFERROR(ArrayFormula(QUERY(TRIM('VALIDACIÓN'!$C$2:$H$61),""SELECT Col2, Col3, Col4 WHERE Col1='""&amp;L140&amp;""'"")),""COMPLETAR LOS CAMPOS DE AÑO, CUATRIMESTRE Y ORIENTACIÓN"")"),"CIENCIA POLÍTICA")</f>
        <v>CIENCIA POLÍTICA</v>
      </c>
      <c r="N140" s="26" t="str">
        <f ca="1">IFERROR(__xludf.DUMMYFUNCTION("""COMPUTED_VALUE"""),"WCP")</f>
        <v>WCP</v>
      </c>
      <c r="O140" s="27" t="str">
        <f ca="1">IFERROR(__xludf.DUMMYFUNCTION("""COMPUTED_VALUE"""),"3")</f>
        <v>3</v>
      </c>
      <c r="P140" s="28"/>
      <c r="Q140" s="28"/>
      <c r="R140" s="28" t="s">
        <v>86</v>
      </c>
      <c r="S140" s="28"/>
      <c r="T140" s="29"/>
      <c r="U140" s="30"/>
      <c r="V140" s="150" t="s">
        <v>51</v>
      </c>
    </row>
    <row r="141" spans="1:22" ht="12.75">
      <c r="A141" s="147"/>
      <c r="B141" s="142"/>
      <c r="C141" s="142"/>
      <c r="D141" s="142"/>
      <c r="E141" s="142"/>
      <c r="F141" s="142"/>
      <c r="G141" s="142"/>
      <c r="H141" s="142"/>
      <c r="I141" s="142"/>
      <c r="J141" s="142"/>
      <c r="K141" s="142"/>
      <c r="L141" s="142"/>
      <c r="M141" s="31" t="str">
        <f ca="1">IFERROR(__xludf.DUMMYFUNCTION("""COMPUTED_VALUE"""),"FÍSICA")</f>
        <v>FÍSICA</v>
      </c>
      <c r="N141" s="32" t="str">
        <f ca="1">IFERROR(__xludf.DUMMYFUNCTION("""COMPUTED_VALUE"""),"WFF")</f>
        <v>WFF</v>
      </c>
      <c r="O141" s="33" t="str">
        <f ca="1">IFERROR(__xludf.DUMMYFUNCTION("""COMPUTED_VALUE"""),"3")</f>
        <v>3</v>
      </c>
      <c r="P141" s="35"/>
      <c r="Q141" s="35"/>
      <c r="R141" s="34" t="s">
        <v>88</v>
      </c>
      <c r="S141" s="35"/>
      <c r="T141" s="36"/>
      <c r="U141" s="37"/>
      <c r="V141" s="151"/>
    </row>
    <row r="142" spans="1:22" ht="12.75">
      <c r="A142" s="147"/>
      <c r="B142" s="142"/>
      <c r="C142" s="142"/>
      <c r="D142" s="142"/>
      <c r="E142" s="142"/>
      <c r="F142" s="142"/>
      <c r="G142" s="142"/>
      <c r="H142" s="142"/>
      <c r="I142" s="142"/>
      <c r="J142" s="142"/>
      <c r="K142" s="142"/>
      <c r="L142" s="142"/>
      <c r="M142" s="31" t="str">
        <f ca="1">IFERROR(__xludf.DUMMYFUNCTION("""COMPUTED_VALUE"""),"HISTORIA Y GEOGRAFÍA II")</f>
        <v>HISTORIA Y GEOGRAFÍA II</v>
      </c>
      <c r="N142" s="32" t="str">
        <f ca="1">IFERROR(__xludf.DUMMYFUNCTION("""COMPUTED_VALUE"""),"WHG")</f>
        <v>WHG</v>
      </c>
      <c r="O142" s="33" t="str">
        <f ca="1">IFERROR(__xludf.DUMMYFUNCTION("""COMPUTED_VALUE"""),"4")</f>
        <v>4</v>
      </c>
      <c r="P142" s="35"/>
      <c r="Q142" s="35"/>
      <c r="R142" s="34"/>
      <c r="S142" s="34" t="s">
        <v>87</v>
      </c>
      <c r="T142" s="36"/>
      <c r="U142" s="37"/>
      <c r="V142" s="151"/>
    </row>
    <row r="143" spans="1:22" ht="12.75">
      <c r="A143" s="147"/>
      <c r="B143" s="142"/>
      <c r="C143" s="142"/>
      <c r="D143" s="142"/>
      <c r="E143" s="142"/>
      <c r="F143" s="142"/>
      <c r="G143" s="142"/>
      <c r="H143" s="142"/>
      <c r="I143" s="142"/>
      <c r="J143" s="142"/>
      <c r="K143" s="142"/>
      <c r="L143" s="142"/>
      <c r="M143" s="31" t="str">
        <f ca="1">IFERROR(__xludf.DUMMYFUNCTION("""COMPUTED_VALUE"""),"INGLÉS II")</f>
        <v>INGLÉS II</v>
      </c>
      <c r="N143" s="32" t="str">
        <f ca="1">IFERROR(__xludf.DUMMYFUNCTION("""COMPUTED_VALUE"""),"WIN")</f>
        <v>WIN</v>
      </c>
      <c r="O143" s="33" t="str">
        <f ca="1">IFERROR(__xludf.DUMMYFUNCTION("""COMPUTED_VALUE"""),"2")</f>
        <v>2</v>
      </c>
      <c r="P143" s="34"/>
      <c r="Q143" s="34" t="s">
        <v>89</v>
      </c>
      <c r="R143" s="35"/>
      <c r="S143" s="35"/>
      <c r="T143" s="38"/>
      <c r="U143" s="39"/>
      <c r="V143" s="151"/>
    </row>
    <row r="144" spans="1:22" ht="13.5" thickBot="1">
      <c r="A144" s="148"/>
      <c r="B144" s="143"/>
      <c r="C144" s="143"/>
      <c r="D144" s="143"/>
      <c r="E144" s="143"/>
      <c r="F144" s="143"/>
      <c r="G144" s="143"/>
      <c r="H144" s="143"/>
      <c r="I144" s="143"/>
      <c r="J144" s="143"/>
      <c r="K144" s="143"/>
      <c r="L144" s="143"/>
      <c r="M144" s="40" t="str">
        <f ca="1">IFERROR(__xludf.DUMMYFUNCTION("""COMPUTED_VALUE"""),"LENGUA Y LITERATURA II")</f>
        <v>LENGUA Y LITERATURA II</v>
      </c>
      <c r="N144" s="41" t="str">
        <f ca="1">IFERROR(__xludf.DUMMYFUNCTION("""COMPUTED_VALUE"""),"WLL")</f>
        <v>WLL</v>
      </c>
      <c r="O144" s="42" t="str">
        <f ca="1">IFERROR(__xludf.DUMMYFUNCTION("""COMPUTED_VALUE"""),"6")</f>
        <v>6</v>
      </c>
      <c r="P144" s="44"/>
      <c r="Q144" s="43" t="s">
        <v>87</v>
      </c>
      <c r="R144" s="44"/>
      <c r="S144" s="43" t="s">
        <v>89</v>
      </c>
      <c r="T144" s="45"/>
      <c r="U144" s="46"/>
      <c r="V144" s="152"/>
    </row>
    <row r="145" spans="1:22" ht="12.75">
      <c r="A145" s="146">
        <v>5</v>
      </c>
      <c r="B145" s="154" t="s">
        <v>10</v>
      </c>
      <c r="C145" s="149" t="str">
        <f>IFERROR(VLOOKUP(B145,VALIDACIÓN!A:B,2,FALSE),"INDICAR DISTRITO")</f>
        <v>0004</v>
      </c>
      <c r="D145" s="141">
        <v>451</v>
      </c>
      <c r="E145" s="154" t="s">
        <v>66</v>
      </c>
      <c r="F145" s="154" t="s">
        <v>150</v>
      </c>
      <c r="G145" s="141" t="s">
        <v>67</v>
      </c>
      <c r="H145" s="141" t="s">
        <v>12</v>
      </c>
      <c r="I145" s="141" t="s">
        <v>60</v>
      </c>
      <c r="J145" s="144" t="s">
        <v>14</v>
      </c>
      <c r="K145" s="141">
        <v>14</v>
      </c>
      <c r="L145" s="145" t="str">
        <f>CONCATENATE(H145," - ",I145)</f>
        <v>CIENCIAS SOCIALES - 1°2C</v>
      </c>
      <c r="M145" s="25" t="str">
        <f ca="1">IFERROR(__xludf.DUMMYFUNCTION("IFERROR(ArrayFormula(QUERY(TRIM('VALIDACIÓN'!$C$2:$H$61),""SELECT Col2, Col3, Col4 WHERE Col1='""&amp;L145&amp;""'"")),""COMPLETAR LOS CAMPOS DE AÑO, CUATRIMESTRE Y ORIENTACIÓN"")"),"ECONOMÍA SOCIAL")</f>
        <v>ECONOMÍA SOCIAL</v>
      </c>
      <c r="N145" s="26" t="str">
        <f ca="1">IFERROR(__xludf.DUMMYFUNCTION("""COMPUTED_VALUE"""),"WES")</f>
        <v>WES</v>
      </c>
      <c r="O145" s="27" t="str">
        <f ca="1">IFERROR(__xludf.DUMMYFUNCTION("""COMPUTED_VALUE"""),"2")</f>
        <v>2</v>
      </c>
      <c r="P145" s="28"/>
      <c r="Q145" s="28"/>
      <c r="R145" s="28"/>
      <c r="S145" s="28"/>
      <c r="T145" s="29" t="s">
        <v>89</v>
      </c>
      <c r="U145" s="30"/>
      <c r="V145" s="150" t="s">
        <v>67</v>
      </c>
    </row>
    <row r="146" spans="1:22" ht="12.75">
      <c r="A146" s="147"/>
      <c r="B146" s="142"/>
      <c r="C146" s="142"/>
      <c r="D146" s="142"/>
      <c r="E146" s="142"/>
      <c r="F146" s="142"/>
      <c r="G146" s="142"/>
      <c r="H146" s="142"/>
      <c r="I146" s="142"/>
      <c r="J146" s="142"/>
      <c r="K146" s="142"/>
      <c r="L146" s="142"/>
      <c r="M146" s="31" t="str">
        <f ca="1">IFERROR(__xludf.DUMMYFUNCTION("""COMPUTED_VALUE"""),"EDUCACIÓN CÍVICA")</f>
        <v>EDUCACIÓN CÍVICA</v>
      </c>
      <c r="N146" s="32" t="str">
        <f ca="1">IFERROR(__xludf.DUMMYFUNCTION("""COMPUTED_VALUE"""),"WEC")</f>
        <v>WEC</v>
      </c>
      <c r="O146" s="33" t="str">
        <f ca="1">IFERROR(__xludf.DUMMYFUNCTION("""COMPUTED_VALUE"""),"3")</f>
        <v>3</v>
      </c>
      <c r="P146" s="60" t="s">
        <v>88</v>
      </c>
      <c r="Q146" s="35"/>
      <c r="R146" s="34"/>
      <c r="S146" s="35"/>
      <c r="T146" s="36"/>
      <c r="U146" s="37"/>
      <c r="V146" s="151"/>
    </row>
    <row r="147" spans="1:22" ht="12.75">
      <c r="A147" s="147"/>
      <c r="B147" s="142"/>
      <c r="C147" s="142"/>
      <c r="D147" s="142"/>
      <c r="E147" s="142"/>
      <c r="F147" s="142"/>
      <c r="G147" s="142"/>
      <c r="H147" s="142"/>
      <c r="I147" s="142"/>
      <c r="J147" s="142"/>
      <c r="K147" s="142"/>
      <c r="L147" s="142"/>
      <c r="M147" s="31" t="str">
        <f ca="1">IFERROR(__xludf.DUMMYFUNCTION("""COMPUTED_VALUE"""),"MATEMÁTICA I")</f>
        <v>MATEMÁTICA I</v>
      </c>
      <c r="N147" s="32" t="str">
        <f ca="1">IFERROR(__xludf.DUMMYFUNCTION("""COMPUTED_VALUE"""),"WMT")</f>
        <v>WMT</v>
      </c>
      <c r="O147" s="33" t="str">
        <f ca="1">IFERROR(__xludf.DUMMYFUNCTION("""COMPUTED_VALUE"""),"6")</f>
        <v>6</v>
      </c>
      <c r="P147" s="59"/>
      <c r="Q147" s="35"/>
      <c r="R147" s="34" t="s">
        <v>89</v>
      </c>
      <c r="S147" s="35"/>
      <c r="T147" s="78" t="s">
        <v>87</v>
      </c>
      <c r="U147" s="37"/>
      <c r="V147" s="151"/>
    </row>
    <row r="148" spans="1:22" ht="12.75">
      <c r="A148" s="147"/>
      <c r="B148" s="142"/>
      <c r="C148" s="142"/>
      <c r="D148" s="142"/>
      <c r="E148" s="142"/>
      <c r="F148" s="142"/>
      <c r="G148" s="142"/>
      <c r="H148" s="142"/>
      <c r="I148" s="142"/>
      <c r="J148" s="142"/>
      <c r="K148" s="142"/>
      <c r="L148" s="142"/>
      <c r="M148" s="31" t="str">
        <f ca="1">IFERROR(__xludf.DUMMYFUNCTION("""COMPUTED_VALUE"""),"PSICOLOGÍA")</f>
        <v>PSICOLOGÍA</v>
      </c>
      <c r="N148" s="32" t="str">
        <f ca="1">IFERROR(__xludf.DUMMYFUNCTION("""COMPUTED_VALUE"""),"WPA")</f>
        <v>WPA</v>
      </c>
      <c r="O148" s="33" t="str">
        <f ca="1">IFERROR(__xludf.DUMMYFUNCTION("""COMPUTED_VALUE"""),"3")</f>
        <v>3</v>
      </c>
      <c r="P148" s="34" t="s">
        <v>86</v>
      </c>
      <c r="Q148" s="35"/>
      <c r="R148" s="35"/>
      <c r="S148" s="35"/>
      <c r="T148" s="38"/>
      <c r="U148" s="39"/>
      <c r="V148" s="151"/>
    </row>
    <row r="149" spans="1:22" ht="13.5" thickBot="1">
      <c r="A149" s="148"/>
      <c r="B149" s="143"/>
      <c r="C149" s="143"/>
      <c r="D149" s="143"/>
      <c r="E149" s="143"/>
      <c r="F149" s="143"/>
      <c r="G149" s="143"/>
      <c r="H149" s="143"/>
      <c r="I149" s="143"/>
      <c r="J149" s="143"/>
      <c r="K149" s="143"/>
      <c r="L149" s="143"/>
      <c r="M149" s="40" t="str">
        <f ca="1">IFERROR(__xludf.DUMMYFUNCTION("""COMPUTED_VALUE"""),"SOCIOLOGÍA")</f>
        <v>SOCIOLOGÍA</v>
      </c>
      <c r="N149" s="41" t="str">
        <f ca="1">IFERROR(__xludf.DUMMYFUNCTION("""COMPUTED_VALUE"""),"WSS")</f>
        <v>WSS</v>
      </c>
      <c r="O149" s="42" t="str">
        <f ca="1">IFERROR(__xludf.DUMMYFUNCTION("""COMPUTED_VALUE"""),"4")</f>
        <v>4</v>
      </c>
      <c r="P149" s="61"/>
      <c r="Q149" s="44"/>
      <c r="R149" s="62" t="s">
        <v>87</v>
      </c>
      <c r="S149" s="44"/>
      <c r="T149" s="45"/>
      <c r="U149" s="46"/>
      <c r="V149" s="152"/>
    </row>
    <row r="150" spans="1:22" ht="12.75">
      <c r="A150" s="146">
        <v>5</v>
      </c>
      <c r="B150" s="154" t="s">
        <v>10</v>
      </c>
      <c r="C150" s="149" t="str">
        <f>IFERROR(VLOOKUP(B150,VALIDACIÓN!A:B,2,FALSE),"INDICAR DISTRITO")</f>
        <v>0004</v>
      </c>
      <c r="D150" s="141">
        <v>451</v>
      </c>
      <c r="E150" s="154" t="s">
        <v>148</v>
      </c>
      <c r="F150" s="154" t="s">
        <v>149</v>
      </c>
      <c r="G150" s="154" t="s">
        <v>56</v>
      </c>
      <c r="H150" s="141" t="s">
        <v>12</v>
      </c>
      <c r="I150" s="141" t="s">
        <v>23</v>
      </c>
      <c r="J150" s="144" t="s">
        <v>14</v>
      </c>
      <c r="K150" s="141">
        <v>21</v>
      </c>
      <c r="L150" s="145" t="str">
        <f>CONCATENATE(H150," - ",I150)</f>
        <v>CIENCIAS SOCIALES - 3°1C</v>
      </c>
      <c r="M150" s="25" t="str">
        <f ca="1">IFERROR(__xludf.DUMMYFUNCTION("IFERROR(ArrayFormula(QUERY(TRIM('VALIDACIÓN'!$C$2:$H$61),""SELECT Col2, Col3, Col4 WHERE Col1='""&amp;L150&amp;""'"")),""COMPLETAR LOS CAMPOS DE AÑO, CUATRIMESTRE Y ORIENTACIÓN"")"),"DISEÑO Y DESAR. DE PROYECTOS")</f>
        <v>DISEÑO Y DESAR. DE PROYECTOS</v>
      </c>
      <c r="N150" s="26" t="str">
        <f ca="1">IFERROR(__xludf.DUMMYFUNCTION("""COMPUTED_VALUE"""),"WPD")</f>
        <v>WPD</v>
      </c>
      <c r="O150" s="27" t="str">
        <f ca="1">IFERROR(__xludf.DUMMYFUNCTION("""COMPUTED_VALUE"""),"3")</f>
        <v>3</v>
      </c>
      <c r="P150" s="28"/>
      <c r="Q150" s="28" t="s">
        <v>86</v>
      </c>
      <c r="R150" s="28"/>
      <c r="S150" s="28"/>
      <c r="T150" s="29"/>
      <c r="U150" s="30"/>
      <c r="V150" s="150" t="s">
        <v>56</v>
      </c>
    </row>
    <row r="151" spans="1:22" ht="12.75">
      <c r="A151" s="147"/>
      <c r="B151" s="142"/>
      <c r="C151" s="142"/>
      <c r="D151" s="142"/>
      <c r="E151" s="142"/>
      <c r="F151" s="142"/>
      <c r="G151" s="142"/>
      <c r="H151" s="142"/>
      <c r="I151" s="142"/>
      <c r="J151" s="142"/>
      <c r="K151" s="142"/>
      <c r="L151" s="142"/>
      <c r="M151" s="31" t="str">
        <f ca="1">IFERROR(__xludf.DUMMYFUNCTION("""COMPUTED_VALUE"""),"INFORMÁTICA III")</f>
        <v>INFORMÁTICA III</v>
      </c>
      <c r="N151" s="32" t="str">
        <f ca="1">IFERROR(__xludf.DUMMYFUNCTION("""COMPUTED_VALUE"""),"WIF")</f>
        <v>WIF</v>
      </c>
      <c r="O151" s="33" t="str">
        <f ca="1">IFERROR(__xludf.DUMMYFUNCTION("""COMPUTED_VALUE"""),"2")</f>
        <v>2</v>
      </c>
      <c r="P151" s="35"/>
      <c r="Q151" s="35"/>
      <c r="R151" s="34"/>
      <c r="S151" s="34" t="s">
        <v>89</v>
      </c>
      <c r="T151" s="36"/>
      <c r="U151" s="37"/>
      <c r="V151" s="151"/>
    </row>
    <row r="152" spans="1:22" ht="12.75">
      <c r="A152" s="147"/>
      <c r="B152" s="142"/>
      <c r="C152" s="142"/>
      <c r="D152" s="142"/>
      <c r="E152" s="142"/>
      <c r="F152" s="142"/>
      <c r="G152" s="142"/>
      <c r="H152" s="142"/>
      <c r="I152" s="142"/>
      <c r="J152" s="142"/>
      <c r="K152" s="142"/>
      <c r="L152" s="142"/>
      <c r="M152" s="31" t="str">
        <f ca="1">IFERROR(__xludf.DUMMYFUNCTION("""COMPUTED_VALUE"""),"LENGUA Y LITERATURA III")</f>
        <v>LENGUA Y LITERATURA III</v>
      </c>
      <c r="N152" s="32" t="str">
        <f ca="1">IFERROR(__xludf.DUMMYFUNCTION("""COMPUTED_VALUE"""),"WLL")</f>
        <v>WLL</v>
      </c>
      <c r="O152" s="33" t="str">
        <f ca="1">IFERROR(__xludf.DUMMYFUNCTION("""COMPUTED_VALUE"""),"6")</f>
        <v>6</v>
      </c>
      <c r="P152" s="35"/>
      <c r="Q152" s="35"/>
      <c r="R152" s="34" t="s">
        <v>108</v>
      </c>
      <c r="S152" s="34" t="s">
        <v>87</v>
      </c>
      <c r="T152" s="36"/>
      <c r="U152" s="37"/>
      <c r="V152" s="151"/>
    </row>
    <row r="153" spans="1:22" ht="12.75">
      <c r="A153" s="147"/>
      <c r="B153" s="142"/>
      <c r="C153" s="142"/>
      <c r="D153" s="142"/>
      <c r="E153" s="142"/>
      <c r="F153" s="142"/>
      <c r="G153" s="142"/>
      <c r="H153" s="142"/>
      <c r="I153" s="142"/>
      <c r="J153" s="142"/>
      <c r="K153" s="142"/>
      <c r="L153" s="142"/>
      <c r="M153" s="31" t="str">
        <f ca="1">IFERROR(__xludf.DUMMYFUNCTION("""COMPUTED_VALUE"""),"PROB. SOCIAL CONTEMPORÁNEA")</f>
        <v>PROB. SOCIAL CONTEMPORÁNEA</v>
      </c>
      <c r="N153" s="32" t="str">
        <f ca="1">IFERROR(__xludf.DUMMYFUNCTION("""COMPUTED_VALUE"""),"WPS")</f>
        <v>WPS</v>
      </c>
      <c r="O153" s="33" t="str">
        <f ca="1">IFERROR(__xludf.DUMMYFUNCTION("""COMPUTED_VALUE"""),"4")</f>
        <v>4</v>
      </c>
      <c r="P153" s="34"/>
      <c r="Q153" s="35"/>
      <c r="R153" s="34" t="s">
        <v>109</v>
      </c>
      <c r="S153" s="35"/>
      <c r="T153" s="38"/>
      <c r="U153" s="39"/>
      <c r="V153" s="151"/>
    </row>
    <row r="154" spans="1:22" ht="13.5" thickBot="1">
      <c r="A154" s="148"/>
      <c r="B154" s="143"/>
      <c r="C154" s="143"/>
      <c r="D154" s="143"/>
      <c r="E154" s="143"/>
      <c r="F154" s="143"/>
      <c r="G154" s="143"/>
      <c r="H154" s="143"/>
      <c r="I154" s="143"/>
      <c r="J154" s="143"/>
      <c r="K154" s="143"/>
      <c r="L154" s="143"/>
      <c r="M154" s="40" t="str">
        <f ca="1">IFERROR(__xludf.DUMMYFUNCTION("""COMPUTED_VALUE"""),"QUÍMICA")</f>
        <v>QUÍMICA</v>
      </c>
      <c r="N154" s="41" t="str">
        <f ca="1">IFERROR(__xludf.DUMMYFUNCTION("""COMPUTED_VALUE"""),"WQQ")</f>
        <v>WQQ</v>
      </c>
      <c r="O154" s="42" t="str">
        <f ca="1">IFERROR(__xludf.DUMMYFUNCTION("""COMPUTED_VALUE"""),"3")</f>
        <v>3</v>
      </c>
      <c r="P154" s="44"/>
      <c r="Q154" s="43" t="s">
        <v>88</v>
      </c>
      <c r="R154" s="44"/>
      <c r="S154" s="44"/>
      <c r="T154" s="45"/>
      <c r="U154" s="46"/>
      <c r="V154" s="152"/>
    </row>
    <row r="155" spans="1:22" ht="12.75">
      <c r="A155" s="146"/>
      <c r="B155" s="154"/>
      <c r="C155" s="149" t="str">
        <f>IFERROR(VLOOKUP(B155,VALIDACIÓN!A:B,2,FALSE),"INDICAR DISTRITO")</f>
        <v>INDICAR DISTRITO</v>
      </c>
      <c r="D155" s="141"/>
      <c r="E155" s="141"/>
      <c r="F155" s="141"/>
      <c r="G155" s="141"/>
      <c r="H155" s="141"/>
      <c r="I155" s="141"/>
      <c r="J155" s="144"/>
      <c r="K155" s="141"/>
      <c r="L155" s="145" t="str">
        <f>CONCATENATE(H155," - ",I155)</f>
        <v xml:space="preserve"> - </v>
      </c>
      <c r="M155" s="25" t="str">
        <f ca="1">IFERROR(__xludf.DUMMYFUNCTION("IFERROR(ArrayFormula(QUERY(TRIM('VALIDACIÓN'!$C$2:$H$61),""SELECT Col2, Col3, Col4 WHERE Col1='""&amp;L155&amp;""'"")),""COMPLETAR LOS CAMPOS DE AÑO, CUATRIMESTRE Y ORIENTACIÓN"")"),"COMPLETAR LOS CAMPOS DE AÑO, CUATRIMESTRE Y ORIENTACIÓN")</f>
        <v>COMPLETAR LOS CAMPOS DE AÑO, CUATRIMESTRE Y ORIENTACIÓN</v>
      </c>
      <c r="N155" s="26"/>
      <c r="O155" s="27"/>
      <c r="P155" s="28"/>
      <c r="Q155" s="28"/>
      <c r="R155" s="28"/>
      <c r="S155" s="28"/>
      <c r="T155" s="29"/>
      <c r="U155" s="30"/>
      <c r="V155" s="150"/>
    </row>
    <row r="156" spans="1:22" ht="12.75">
      <c r="A156" s="147"/>
      <c r="B156" s="142"/>
      <c r="C156" s="142"/>
      <c r="D156" s="142"/>
      <c r="E156" s="142"/>
      <c r="F156" s="142"/>
      <c r="G156" s="142"/>
      <c r="H156" s="142"/>
      <c r="I156" s="142"/>
      <c r="J156" s="142"/>
      <c r="K156" s="142"/>
      <c r="L156" s="142"/>
      <c r="M156" s="31"/>
      <c r="N156" s="32"/>
      <c r="O156" s="33"/>
      <c r="P156" s="35"/>
      <c r="Q156" s="35"/>
      <c r="R156" s="34"/>
      <c r="S156" s="35"/>
      <c r="T156" s="36"/>
      <c r="U156" s="37"/>
      <c r="V156" s="151"/>
    </row>
    <row r="157" spans="1:22" ht="12.75">
      <c r="A157" s="147"/>
      <c r="B157" s="142"/>
      <c r="C157" s="142"/>
      <c r="D157" s="142"/>
      <c r="E157" s="142"/>
      <c r="F157" s="142"/>
      <c r="G157" s="142"/>
      <c r="H157" s="142"/>
      <c r="I157" s="142"/>
      <c r="J157" s="142"/>
      <c r="K157" s="142"/>
      <c r="L157" s="142"/>
      <c r="M157" s="31"/>
      <c r="N157" s="32"/>
      <c r="O157" s="33"/>
      <c r="P157" s="34"/>
      <c r="Q157" s="35"/>
      <c r="R157" s="34"/>
      <c r="S157" s="35"/>
      <c r="T157" s="38"/>
      <c r="U157" s="37"/>
      <c r="V157" s="151"/>
    </row>
    <row r="158" spans="1:22" ht="12.75">
      <c r="A158" s="147"/>
      <c r="B158" s="142"/>
      <c r="C158" s="142"/>
      <c r="D158" s="142"/>
      <c r="E158" s="142"/>
      <c r="F158" s="142"/>
      <c r="G158" s="142"/>
      <c r="H158" s="142"/>
      <c r="I158" s="142"/>
      <c r="J158" s="142"/>
      <c r="K158" s="142"/>
      <c r="L158" s="142"/>
      <c r="M158" s="31"/>
      <c r="N158" s="32"/>
      <c r="O158" s="33"/>
      <c r="P158" s="34"/>
      <c r="Q158" s="35"/>
      <c r="R158" s="34"/>
      <c r="S158" s="35"/>
      <c r="T158" s="38"/>
      <c r="U158" s="39"/>
      <c r="V158" s="151"/>
    </row>
    <row r="159" spans="1:22" ht="13.5" thickBot="1">
      <c r="A159" s="148"/>
      <c r="B159" s="143"/>
      <c r="C159" s="143"/>
      <c r="D159" s="143"/>
      <c r="E159" s="143"/>
      <c r="F159" s="143"/>
      <c r="G159" s="143"/>
      <c r="H159" s="143"/>
      <c r="I159" s="143"/>
      <c r="J159" s="143"/>
      <c r="K159" s="143"/>
      <c r="L159" s="143"/>
      <c r="M159" s="40"/>
      <c r="N159" s="41"/>
      <c r="O159" s="42"/>
      <c r="P159" s="44"/>
      <c r="Q159" s="44"/>
      <c r="R159" s="44"/>
      <c r="S159" s="44"/>
      <c r="T159" s="45"/>
      <c r="U159" s="46"/>
      <c r="V159" s="152"/>
    </row>
    <row r="160" spans="1:22" ht="12.75">
      <c r="A160" s="146"/>
      <c r="B160" s="154"/>
      <c r="C160" s="149" t="str">
        <f>IFERROR(VLOOKUP(B160,VALIDACIÓN!A:B,2,FALSE),"INDICAR DISTRITO")</f>
        <v>INDICAR DISTRITO</v>
      </c>
      <c r="D160" s="141"/>
      <c r="E160" s="141"/>
      <c r="F160" s="141"/>
      <c r="G160" s="141"/>
      <c r="H160" s="141"/>
      <c r="I160" s="141"/>
      <c r="J160" s="144"/>
      <c r="K160" s="141"/>
      <c r="L160" s="145" t="str">
        <f>CONCATENATE(H160," - ",I160)</f>
        <v xml:space="preserve"> - </v>
      </c>
      <c r="M160" s="25" t="str">
        <f ca="1">IFERROR(__xludf.DUMMYFUNCTION("IFERROR(ArrayFormula(QUERY(TRIM('VALIDACIÓN'!$C$2:$H$61),""SELECT Col2, Col3, Col4 WHERE Col1='""&amp;L160&amp;""'"")),""COMPLETAR LOS CAMPOS DE AÑO, CUATRIMESTRE Y ORIENTACIÓN"")"),"COMPLETAR LOS CAMPOS DE AÑO, CUATRIMESTRE Y ORIENTACIÓN")</f>
        <v>COMPLETAR LOS CAMPOS DE AÑO, CUATRIMESTRE Y ORIENTACIÓN</v>
      </c>
      <c r="N160" s="26"/>
      <c r="O160" s="27"/>
      <c r="P160" s="28"/>
      <c r="Q160" s="28"/>
      <c r="R160" s="28"/>
      <c r="S160" s="28"/>
      <c r="T160" s="29"/>
      <c r="U160" s="30"/>
      <c r="V160" s="150"/>
    </row>
    <row r="161" spans="1:22" ht="12.75">
      <c r="A161" s="147"/>
      <c r="B161" s="142"/>
      <c r="C161" s="142"/>
      <c r="D161" s="142"/>
      <c r="E161" s="142"/>
      <c r="F161" s="142"/>
      <c r="G161" s="142"/>
      <c r="H161" s="142"/>
      <c r="I161" s="142"/>
      <c r="J161" s="142"/>
      <c r="K161" s="142"/>
      <c r="L161" s="142"/>
      <c r="M161" s="31"/>
      <c r="N161" s="32"/>
      <c r="O161" s="33"/>
      <c r="P161" s="35"/>
      <c r="Q161" s="35"/>
      <c r="R161" s="34"/>
      <c r="S161" s="35"/>
      <c r="T161" s="38"/>
      <c r="U161" s="37"/>
      <c r="V161" s="151"/>
    </row>
    <row r="162" spans="1:22" ht="12.75">
      <c r="A162" s="147"/>
      <c r="B162" s="142"/>
      <c r="C162" s="142"/>
      <c r="D162" s="142"/>
      <c r="E162" s="142"/>
      <c r="F162" s="142"/>
      <c r="G162" s="142"/>
      <c r="H162" s="142"/>
      <c r="I162" s="142"/>
      <c r="J162" s="142"/>
      <c r="K162" s="142"/>
      <c r="L162" s="142"/>
      <c r="M162" s="31"/>
      <c r="N162" s="32"/>
      <c r="O162" s="33"/>
      <c r="P162" s="34"/>
      <c r="Q162" s="35"/>
      <c r="R162" s="34"/>
      <c r="S162" s="35"/>
      <c r="T162" s="38"/>
      <c r="U162" s="37"/>
      <c r="V162" s="151"/>
    </row>
    <row r="163" spans="1:22" ht="12.75">
      <c r="A163" s="147"/>
      <c r="B163" s="142"/>
      <c r="C163" s="142"/>
      <c r="D163" s="142"/>
      <c r="E163" s="142"/>
      <c r="F163" s="142"/>
      <c r="G163" s="142"/>
      <c r="H163" s="142"/>
      <c r="I163" s="142"/>
      <c r="J163" s="142"/>
      <c r="K163" s="142"/>
      <c r="L163" s="142"/>
      <c r="M163" s="31"/>
      <c r="N163" s="32"/>
      <c r="O163" s="33"/>
      <c r="P163" s="38"/>
      <c r="Q163" s="35"/>
      <c r="R163" s="38"/>
      <c r="S163" s="35"/>
      <c r="T163" s="38"/>
      <c r="U163" s="39"/>
      <c r="V163" s="151"/>
    </row>
    <row r="164" spans="1:22" ht="13.5" thickBot="1">
      <c r="A164" s="148"/>
      <c r="B164" s="143"/>
      <c r="C164" s="143"/>
      <c r="D164" s="143"/>
      <c r="E164" s="143"/>
      <c r="F164" s="143"/>
      <c r="G164" s="143"/>
      <c r="H164" s="143"/>
      <c r="I164" s="143"/>
      <c r="J164" s="143"/>
      <c r="K164" s="143"/>
      <c r="L164" s="143"/>
      <c r="M164" s="40"/>
      <c r="N164" s="41"/>
      <c r="O164" s="42"/>
      <c r="P164" s="43"/>
      <c r="Q164" s="44"/>
      <c r="R164" s="44"/>
      <c r="S164" s="44"/>
      <c r="T164" s="38"/>
      <c r="U164" s="46"/>
      <c r="V164" s="152"/>
    </row>
    <row r="165" spans="1:22" ht="12.75">
      <c r="A165" s="146">
        <v>5</v>
      </c>
      <c r="B165" s="154"/>
      <c r="C165" s="149" t="str">
        <f>IFERROR(VLOOKUP(B165,VALIDACIÓN!A:B,2,FALSE),"INDICAR DISTRITO")</f>
        <v>INDICAR DISTRITO</v>
      </c>
      <c r="D165" s="141"/>
      <c r="E165" s="141"/>
      <c r="F165" s="141"/>
      <c r="G165" s="141"/>
      <c r="H165" s="141"/>
      <c r="I165" s="141"/>
      <c r="J165" s="144"/>
      <c r="K165" s="141"/>
      <c r="L165" s="145" t="str">
        <f>CONCATENATE(H165," - ",I165)</f>
        <v xml:space="preserve"> - </v>
      </c>
      <c r="M165" s="25" t="str">
        <f ca="1">IFERROR(__xludf.DUMMYFUNCTION("IFERROR(ArrayFormula(QUERY(TRIM('VALIDACIÓN'!$C$2:$H$61),""SELECT Col2, Col3, Col4 WHERE Col1='""&amp;L165&amp;""'"")),""COMPLETAR LOS CAMPOS DE AÑO, CUATRIMESTRE Y ORIENTACIÓN"")"),"COMPLETAR LOS CAMPOS DE AÑO, CUATRIMESTRE Y ORIENTACIÓN")</f>
        <v>COMPLETAR LOS CAMPOS DE AÑO, CUATRIMESTRE Y ORIENTACIÓN</v>
      </c>
      <c r="N165" s="26"/>
      <c r="O165" s="27"/>
      <c r="P165" s="28"/>
      <c r="Q165" s="28"/>
      <c r="R165" s="28"/>
      <c r="S165" s="28"/>
      <c r="T165" s="29"/>
      <c r="U165" s="30"/>
      <c r="V165" s="150"/>
    </row>
    <row r="166" spans="1:22" ht="12.75">
      <c r="A166" s="147"/>
      <c r="B166" s="142"/>
      <c r="C166" s="142"/>
      <c r="D166" s="142"/>
      <c r="E166" s="142"/>
      <c r="F166" s="142"/>
      <c r="G166" s="142"/>
      <c r="H166" s="142"/>
      <c r="I166" s="142"/>
      <c r="J166" s="142"/>
      <c r="K166" s="142"/>
      <c r="L166" s="142"/>
      <c r="M166" s="31"/>
      <c r="N166" s="32"/>
      <c r="O166" s="33"/>
      <c r="P166" s="35"/>
      <c r="Q166" s="34"/>
      <c r="R166" s="34"/>
      <c r="S166" s="35"/>
      <c r="T166" s="36"/>
      <c r="U166" s="37"/>
      <c r="V166" s="151"/>
    </row>
    <row r="167" spans="1:22" ht="12.75">
      <c r="A167" s="147"/>
      <c r="B167" s="142"/>
      <c r="C167" s="142"/>
      <c r="D167" s="142"/>
      <c r="E167" s="142"/>
      <c r="F167" s="142"/>
      <c r="G167" s="142"/>
      <c r="H167" s="142"/>
      <c r="I167" s="142"/>
      <c r="J167" s="142"/>
      <c r="K167" s="142"/>
      <c r="L167" s="142"/>
      <c r="M167" s="31"/>
      <c r="N167" s="32"/>
      <c r="O167" s="33"/>
      <c r="P167" s="35"/>
      <c r="Q167" s="35"/>
      <c r="R167" s="34"/>
      <c r="S167" s="34"/>
      <c r="T167" s="36"/>
      <c r="U167" s="37"/>
      <c r="V167" s="151"/>
    </row>
    <row r="168" spans="1:22" ht="12.75">
      <c r="A168" s="147"/>
      <c r="B168" s="142"/>
      <c r="C168" s="142"/>
      <c r="D168" s="142"/>
      <c r="E168" s="142"/>
      <c r="F168" s="142"/>
      <c r="G168" s="142"/>
      <c r="H168" s="142"/>
      <c r="I168" s="142"/>
      <c r="J168" s="142"/>
      <c r="K168" s="142"/>
      <c r="L168" s="142"/>
      <c r="M168" s="31"/>
      <c r="N168" s="32"/>
      <c r="O168" s="33"/>
      <c r="P168" s="34"/>
      <c r="Q168" s="34"/>
      <c r="R168" s="35"/>
      <c r="S168" s="35"/>
      <c r="T168" s="38"/>
      <c r="U168" s="39"/>
      <c r="V168" s="151"/>
    </row>
    <row r="169" spans="1:22" ht="13.5" thickBot="1">
      <c r="A169" s="148"/>
      <c r="B169" s="143"/>
      <c r="C169" s="143"/>
      <c r="D169" s="143"/>
      <c r="E169" s="143"/>
      <c r="F169" s="143"/>
      <c r="G169" s="143"/>
      <c r="H169" s="143"/>
      <c r="I169" s="143"/>
      <c r="J169" s="143"/>
      <c r="K169" s="143"/>
      <c r="L169" s="143"/>
      <c r="M169" s="40"/>
      <c r="N169" s="41"/>
      <c r="O169" s="42"/>
      <c r="P169" s="44"/>
      <c r="Q169" s="44"/>
      <c r="R169" s="44"/>
      <c r="S169" s="43"/>
      <c r="T169" s="45"/>
      <c r="U169" s="46"/>
      <c r="V169" s="152"/>
    </row>
    <row r="170" spans="1:22" ht="12.75">
      <c r="A170" s="146"/>
      <c r="B170" s="154"/>
      <c r="C170" s="149" t="str">
        <f>IFERROR(VLOOKUP(B170,VALIDACIÓN!A:B,2,FALSE),"INDICAR DISTRITO")</f>
        <v>INDICAR DISTRITO</v>
      </c>
      <c r="D170" s="141"/>
      <c r="E170" s="141"/>
      <c r="F170" s="141"/>
      <c r="G170" s="141"/>
      <c r="H170" s="141"/>
      <c r="I170" s="141"/>
      <c r="J170" s="144"/>
      <c r="K170" s="141"/>
      <c r="L170" s="145" t="str">
        <f>CONCATENATE(H170," - ",I170)</f>
        <v xml:space="preserve"> - </v>
      </c>
      <c r="M170" s="25" t="str">
        <f ca="1">IFERROR(__xludf.DUMMYFUNCTION("IFERROR(ArrayFormula(QUERY(TRIM('VALIDACIÓN'!$C$2:$H$61),""SELECT Col2, Col3, Col4 WHERE Col1='""&amp;L170&amp;""'"")),""COMPLETAR LOS CAMPOS DE AÑO, CUATRIMESTRE Y ORIENTACIÓN"")"),"COMPLETAR LOS CAMPOS DE AÑO, CUATRIMESTRE Y ORIENTACIÓN")</f>
        <v>COMPLETAR LOS CAMPOS DE AÑO, CUATRIMESTRE Y ORIENTACIÓN</v>
      </c>
      <c r="N170" s="26"/>
      <c r="O170" s="27"/>
      <c r="P170" s="28"/>
      <c r="Q170" s="28"/>
      <c r="R170" s="28"/>
      <c r="S170" s="28"/>
      <c r="T170" s="29"/>
      <c r="U170" s="30"/>
      <c r="V170" s="150"/>
    </row>
    <row r="171" spans="1:22" ht="12.75">
      <c r="A171" s="147"/>
      <c r="B171" s="142"/>
      <c r="C171" s="142"/>
      <c r="D171" s="142"/>
      <c r="E171" s="142"/>
      <c r="F171" s="142"/>
      <c r="G171" s="142"/>
      <c r="H171" s="142"/>
      <c r="I171" s="142"/>
      <c r="J171" s="142"/>
      <c r="K171" s="142"/>
      <c r="L171" s="142"/>
      <c r="M171" s="31"/>
      <c r="N171" s="32"/>
      <c r="O171" s="33"/>
      <c r="P171" s="35"/>
      <c r="Q171" s="35"/>
      <c r="R171" s="34"/>
      <c r="S171" s="35"/>
      <c r="T171" s="36"/>
      <c r="U171" s="37"/>
      <c r="V171" s="151"/>
    </row>
    <row r="172" spans="1:22" ht="12.75">
      <c r="A172" s="147"/>
      <c r="B172" s="142"/>
      <c r="C172" s="142"/>
      <c r="D172" s="142"/>
      <c r="E172" s="142"/>
      <c r="F172" s="142"/>
      <c r="G172" s="142"/>
      <c r="H172" s="142"/>
      <c r="I172" s="142"/>
      <c r="J172" s="142"/>
      <c r="K172" s="142"/>
      <c r="L172" s="142"/>
      <c r="M172" s="31"/>
      <c r="N172" s="32"/>
      <c r="O172" s="33"/>
      <c r="P172" s="35"/>
      <c r="Q172" s="34"/>
      <c r="R172" s="34"/>
      <c r="S172" s="35"/>
      <c r="T172" s="36"/>
      <c r="U172" s="37"/>
      <c r="V172" s="151"/>
    </row>
    <row r="173" spans="1:22" ht="12.75">
      <c r="A173" s="147"/>
      <c r="B173" s="142"/>
      <c r="C173" s="142"/>
      <c r="D173" s="142"/>
      <c r="E173" s="142"/>
      <c r="F173" s="142"/>
      <c r="G173" s="142"/>
      <c r="H173" s="142"/>
      <c r="I173" s="142"/>
      <c r="J173" s="142"/>
      <c r="K173" s="142"/>
      <c r="L173" s="142"/>
      <c r="M173" s="31"/>
      <c r="N173" s="32"/>
      <c r="O173" s="33"/>
      <c r="P173" s="34"/>
      <c r="Q173" s="35"/>
      <c r="R173" s="35"/>
      <c r="S173" s="34"/>
      <c r="T173" s="38"/>
      <c r="U173" s="39"/>
      <c r="V173" s="151"/>
    </row>
    <row r="174" spans="1:22" ht="13.5" thickBot="1">
      <c r="A174" s="148"/>
      <c r="B174" s="143"/>
      <c r="C174" s="143"/>
      <c r="D174" s="143"/>
      <c r="E174" s="143"/>
      <c r="F174" s="143"/>
      <c r="G174" s="143"/>
      <c r="H174" s="143"/>
      <c r="I174" s="143"/>
      <c r="J174" s="143"/>
      <c r="K174" s="143"/>
      <c r="L174" s="143"/>
      <c r="M174" s="40"/>
      <c r="N174" s="41"/>
      <c r="O174" s="42"/>
      <c r="P174" s="44"/>
      <c r="Q174" s="44"/>
      <c r="R174" s="43"/>
      <c r="S174" s="43"/>
      <c r="T174" s="45"/>
      <c r="U174" s="46"/>
      <c r="V174" s="152"/>
    </row>
    <row r="175" spans="1:22" ht="12.75">
      <c r="A175" s="146"/>
      <c r="B175" s="154"/>
      <c r="C175" s="149" t="str">
        <f>IFERROR(VLOOKUP(B175,VALIDACIÓN!A:B,2,FALSE),"INDICAR DISTRITO")</f>
        <v>INDICAR DISTRITO</v>
      </c>
      <c r="D175" s="141"/>
      <c r="E175" s="154"/>
      <c r="F175" s="154"/>
      <c r="G175" s="141"/>
      <c r="H175" s="141"/>
      <c r="I175" s="141"/>
      <c r="J175" s="144"/>
      <c r="K175" s="141"/>
      <c r="L175" s="145" t="str">
        <f>CONCATENATE(H175," - ",I175)</f>
        <v xml:space="preserve"> - </v>
      </c>
      <c r="M175" s="25" t="str">
        <f ca="1">IFERROR(__xludf.DUMMYFUNCTION("IFERROR(ArrayFormula(QUERY(TRIM('VALIDACIÓN'!$C$2:$H$61),""SELECT Col2, Col3, Col4 WHERE Col1='""&amp;L175&amp;""'"")),""COMPLETAR LOS CAMPOS DE AÑO, CUATRIMESTRE Y ORIENTACIÓN"")"),"COMPLETAR LOS CAMPOS DE AÑO, CUATRIMESTRE Y ORIENTACIÓN")</f>
        <v>COMPLETAR LOS CAMPOS DE AÑO, CUATRIMESTRE Y ORIENTACIÓN</v>
      </c>
      <c r="N175" s="26"/>
      <c r="O175" s="27"/>
      <c r="P175" s="28"/>
      <c r="Q175" s="28"/>
      <c r="R175" s="28"/>
      <c r="S175" s="28"/>
      <c r="T175" s="29"/>
      <c r="U175" s="30"/>
      <c r="V175" s="150"/>
    </row>
    <row r="176" spans="1:22" ht="12.75">
      <c r="A176" s="147"/>
      <c r="B176" s="142"/>
      <c r="C176" s="142"/>
      <c r="D176" s="142"/>
      <c r="E176" s="142"/>
      <c r="F176" s="142"/>
      <c r="G176" s="142"/>
      <c r="H176" s="142"/>
      <c r="I176" s="142"/>
      <c r="J176" s="142"/>
      <c r="K176" s="142"/>
      <c r="L176" s="142"/>
      <c r="M176" s="31"/>
      <c r="N176" s="32"/>
      <c r="O176" s="33"/>
      <c r="P176" s="34"/>
      <c r="Q176" s="35"/>
      <c r="R176" s="34"/>
      <c r="S176" s="35"/>
      <c r="T176" s="36"/>
      <c r="U176" s="37"/>
      <c r="V176" s="151"/>
    </row>
    <row r="177" spans="1:22" ht="12.75">
      <c r="A177" s="147"/>
      <c r="B177" s="142"/>
      <c r="C177" s="142"/>
      <c r="D177" s="142"/>
      <c r="E177" s="142"/>
      <c r="F177" s="142"/>
      <c r="G177" s="142"/>
      <c r="H177" s="142"/>
      <c r="I177" s="142"/>
      <c r="J177" s="142"/>
      <c r="K177" s="142"/>
      <c r="L177" s="142"/>
      <c r="M177" s="31"/>
      <c r="N177" s="32"/>
      <c r="O177" s="33"/>
      <c r="P177" s="35"/>
      <c r="Q177" s="35"/>
      <c r="R177" s="34"/>
      <c r="S177" s="35"/>
      <c r="T177" s="38"/>
      <c r="U177" s="37"/>
      <c r="V177" s="151"/>
    </row>
    <row r="178" spans="1:22" ht="12.75">
      <c r="A178" s="147"/>
      <c r="B178" s="142"/>
      <c r="C178" s="142"/>
      <c r="D178" s="142"/>
      <c r="E178" s="142"/>
      <c r="F178" s="142"/>
      <c r="G178" s="142"/>
      <c r="H178" s="142"/>
      <c r="I178" s="142"/>
      <c r="J178" s="142"/>
      <c r="K178" s="142"/>
      <c r="L178" s="142"/>
      <c r="M178" s="31"/>
      <c r="N178" s="32"/>
      <c r="O178" s="33"/>
      <c r="P178" s="34"/>
      <c r="Q178" s="35"/>
      <c r="R178" s="35"/>
      <c r="S178" s="35"/>
      <c r="T178" s="38"/>
      <c r="U178" s="39"/>
      <c r="V178" s="151"/>
    </row>
    <row r="179" spans="1:22" ht="13.5" thickBot="1">
      <c r="A179" s="148"/>
      <c r="B179" s="143"/>
      <c r="C179" s="143"/>
      <c r="D179" s="143"/>
      <c r="E179" s="143"/>
      <c r="F179" s="143"/>
      <c r="G179" s="143"/>
      <c r="H179" s="143"/>
      <c r="I179" s="143"/>
      <c r="J179" s="143"/>
      <c r="K179" s="143"/>
      <c r="L179" s="143"/>
      <c r="M179" s="40"/>
      <c r="N179" s="41"/>
      <c r="O179" s="42"/>
      <c r="P179" s="44"/>
      <c r="Q179" s="44"/>
      <c r="R179" s="43"/>
      <c r="S179" s="44"/>
      <c r="T179" s="45"/>
      <c r="U179" s="46"/>
      <c r="V179" s="152"/>
    </row>
    <row r="180" spans="1:22" ht="12.75">
      <c r="A180" s="146"/>
      <c r="B180" s="154"/>
      <c r="C180" s="149" t="str">
        <f>IFERROR(VLOOKUP(B180,VALIDACIÓN!A:B,2,FALSE),"INDICAR DISTRITO")</f>
        <v>INDICAR DISTRITO</v>
      </c>
      <c r="D180" s="154"/>
      <c r="E180" s="141"/>
      <c r="F180" s="141"/>
      <c r="G180" s="141"/>
      <c r="H180" s="141"/>
      <c r="I180" s="141"/>
      <c r="J180" s="144"/>
      <c r="K180" s="141"/>
      <c r="L180" s="145" t="str">
        <f>CONCATENATE(H180," - ",I180)</f>
        <v xml:space="preserve"> - </v>
      </c>
      <c r="M180" s="25" t="str">
        <f ca="1">IFERROR(__xludf.DUMMYFUNCTION("IFERROR(ArrayFormula(QUERY(TRIM('VALIDACIÓN'!$C$2:$H$61),""SELECT Col2, Col3, Col4 WHERE Col1='""&amp;L180&amp;""'"")),""COMPLETAR LOS CAMPOS DE AÑO, CUATRIMESTRE Y ORIENTACIÓN"")"),"COMPLETAR LOS CAMPOS DE AÑO, CUATRIMESTRE Y ORIENTACIÓN")</f>
        <v>COMPLETAR LOS CAMPOS DE AÑO, CUATRIMESTRE Y ORIENTACIÓN</v>
      </c>
      <c r="N180" s="26"/>
      <c r="O180" s="27"/>
      <c r="P180" s="28"/>
      <c r="Q180" s="28"/>
      <c r="R180" s="28"/>
      <c r="S180" s="28"/>
      <c r="T180" s="29"/>
      <c r="U180" s="30"/>
      <c r="V180" s="150"/>
    </row>
    <row r="181" spans="1:22" ht="12.75">
      <c r="A181" s="147"/>
      <c r="B181" s="142"/>
      <c r="C181" s="142"/>
      <c r="D181" s="142"/>
      <c r="E181" s="142"/>
      <c r="F181" s="142"/>
      <c r="G181" s="142"/>
      <c r="H181" s="142"/>
      <c r="I181" s="142"/>
      <c r="J181" s="142"/>
      <c r="K181" s="142"/>
      <c r="L181" s="142"/>
      <c r="M181" s="31"/>
      <c r="N181" s="32"/>
      <c r="O181" s="33"/>
      <c r="P181" s="35"/>
      <c r="Q181" s="35"/>
      <c r="R181" s="34"/>
      <c r="S181" s="35"/>
      <c r="T181" s="36"/>
      <c r="U181" s="37"/>
      <c r="V181" s="151"/>
    </row>
    <row r="182" spans="1:22" ht="12.75">
      <c r="A182" s="147"/>
      <c r="B182" s="142"/>
      <c r="C182" s="142"/>
      <c r="D182" s="142"/>
      <c r="E182" s="142"/>
      <c r="F182" s="142"/>
      <c r="G182" s="142"/>
      <c r="H182" s="142"/>
      <c r="I182" s="142"/>
      <c r="J182" s="142"/>
      <c r="K182" s="142"/>
      <c r="L182" s="142"/>
      <c r="M182" s="31"/>
      <c r="N182" s="32"/>
      <c r="O182" s="33"/>
      <c r="P182" s="35"/>
      <c r="Q182" s="35"/>
      <c r="R182" s="34"/>
      <c r="S182" s="35"/>
      <c r="T182" s="36"/>
      <c r="U182" s="37"/>
      <c r="V182" s="151"/>
    </row>
    <row r="183" spans="1:22" ht="12.75">
      <c r="A183" s="147"/>
      <c r="B183" s="142"/>
      <c r="C183" s="142"/>
      <c r="D183" s="142"/>
      <c r="E183" s="142"/>
      <c r="F183" s="142"/>
      <c r="G183" s="142"/>
      <c r="H183" s="142"/>
      <c r="I183" s="142"/>
      <c r="J183" s="142"/>
      <c r="K183" s="142"/>
      <c r="L183" s="142"/>
      <c r="M183" s="31"/>
      <c r="N183" s="32"/>
      <c r="O183" s="33"/>
      <c r="P183" s="34"/>
      <c r="Q183" s="35"/>
      <c r="R183" s="35"/>
      <c r="S183" s="35"/>
      <c r="T183" s="38"/>
      <c r="U183" s="39"/>
      <c r="V183" s="151"/>
    </row>
    <row r="184" spans="1:22" ht="13.5" thickBot="1">
      <c r="A184" s="148"/>
      <c r="B184" s="143"/>
      <c r="C184" s="143"/>
      <c r="D184" s="143"/>
      <c r="E184" s="143"/>
      <c r="F184" s="143"/>
      <c r="G184" s="143"/>
      <c r="H184" s="143"/>
      <c r="I184" s="143"/>
      <c r="J184" s="143"/>
      <c r="K184" s="143"/>
      <c r="L184" s="143"/>
      <c r="M184" s="40"/>
      <c r="N184" s="41"/>
      <c r="O184" s="42"/>
      <c r="P184" s="44"/>
      <c r="Q184" s="44"/>
      <c r="R184" s="44"/>
      <c r="S184" s="44"/>
      <c r="T184" s="45"/>
      <c r="U184" s="46"/>
      <c r="V184" s="152"/>
    </row>
    <row r="185" spans="1:22" ht="12.75">
      <c r="A185" s="146"/>
      <c r="B185" s="141"/>
      <c r="C185" s="149" t="str">
        <f>IFERROR(VLOOKUP(B185,VALIDACIÓN!A:B,2,FALSE),"INDICAR DISTRITO")</f>
        <v>INDICAR DISTRITO</v>
      </c>
      <c r="D185" s="141"/>
      <c r="E185" s="141"/>
      <c r="F185" s="141"/>
      <c r="G185" s="141"/>
      <c r="H185" s="141"/>
      <c r="I185" s="141"/>
      <c r="J185" s="144"/>
      <c r="K185" s="141"/>
      <c r="L185" s="145" t="str">
        <f>CONCATENATE(H185," - ",I185)</f>
        <v xml:space="preserve"> - </v>
      </c>
      <c r="M185" s="25" t="str">
        <f ca="1">IFERROR(__xludf.DUMMYFUNCTION("IFERROR(ArrayFormula(QUERY(TRIM('VALIDACIÓN'!$C$2:$H$61),""SELECT Col2, Col3, Col4 WHERE Col1='""&amp;L185&amp;""'"")),""COMPLETAR LOS CAMPOS DE AÑO, CUATRIMESTRE Y ORIENTACIÓN"")"),"COMPLETAR LOS CAMPOS DE AÑO, CUATRIMESTRE Y ORIENTACIÓN")</f>
        <v>COMPLETAR LOS CAMPOS DE AÑO, CUATRIMESTRE Y ORIENTACIÓN</v>
      </c>
      <c r="N185" s="26"/>
      <c r="O185" s="27"/>
      <c r="P185" s="28"/>
      <c r="Q185" s="28"/>
      <c r="R185" s="28"/>
      <c r="S185" s="28"/>
      <c r="T185" s="29"/>
      <c r="U185" s="30"/>
      <c r="V185" s="150"/>
    </row>
    <row r="186" spans="1:22" ht="12.75">
      <c r="A186" s="147"/>
      <c r="B186" s="142"/>
      <c r="C186" s="142"/>
      <c r="D186" s="142"/>
      <c r="E186" s="142"/>
      <c r="F186" s="142"/>
      <c r="G186" s="142"/>
      <c r="H186" s="142"/>
      <c r="I186" s="142"/>
      <c r="J186" s="142"/>
      <c r="K186" s="142"/>
      <c r="L186" s="142"/>
      <c r="M186" s="31"/>
      <c r="N186" s="32"/>
      <c r="O186" s="33"/>
      <c r="P186" s="35"/>
      <c r="Q186" s="35"/>
      <c r="R186" s="34"/>
      <c r="S186" s="35"/>
      <c r="T186" s="36"/>
      <c r="U186" s="37"/>
      <c r="V186" s="151"/>
    </row>
    <row r="187" spans="1:22" ht="12.75">
      <c r="A187" s="147"/>
      <c r="B187" s="142"/>
      <c r="C187" s="142"/>
      <c r="D187" s="142"/>
      <c r="E187" s="142"/>
      <c r="F187" s="142"/>
      <c r="G187" s="142"/>
      <c r="H187" s="142"/>
      <c r="I187" s="142"/>
      <c r="J187" s="142"/>
      <c r="K187" s="142"/>
      <c r="L187" s="142"/>
      <c r="M187" s="31"/>
      <c r="N187" s="32"/>
      <c r="O187" s="33"/>
      <c r="P187" s="35"/>
      <c r="Q187" s="35"/>
      <c r="R187" s="34"/>
      <c r="S187" s="35"/>
      <c r="T187" s="36"/>
      <c r="U187" s="37"/>
      <c r="V187" s="151"/>
    </row>
    <row r="188" spans="1:22" ht="12.75">
      <c r="A188" s="147"/>
      <c r="B188" s="142"/>
      <c r="C188" s="142"/>
      <c r="D188" s="142"/>
      <c r="E188" s="142"/>
      <c r="F188" s="142"/>
      <c r="G188" s="142"/>
      <c r="H188" s="142"/>
      <c r="I188" s="142"/>
      <c r="J188" s="142"/>
      <c r="K188" s="142"/>
      <c r="L188" s="142"/>
      <c r="M188" s="31"/>
      <c r="N188" s="32"/>
      <c r="O188" s="33"/>
      <c r="P188" s="34"/>
      <c r="Q188" s="35"/>
      <c r="R188" s="35"/>
      <c r="S188" s="35"/>
      <c r="T188" s="38"/>
      <c r="U188" s="39"/>
      <c r="V188" s="151"/>
    </row>
    <row r="189" spans="1:22" ht="13.5" thickBot="1">
      <c r="A189" s="148"/>
      <c r="B189" s="143"/>
      <c r="C189" s="143"/>
      <c r="D189" s="143"/>
      <c r="E189" s="143"/>
      <c r="F189" s="143"/>
      <c r="G189" s="143"/>
      <c r="H189" s="143"/>
      <c r="I189" s="143"/>
      <c r="J189" s="143"/>
      <c r="K189" s="143"/>
      <c r="L189" s="143"/>
      <c r="M189" s="40"/>
      <c r="N189" s="41"/>
      <c r="O189" s="42"/>
      <c r="P189" s="44"/>
      <c r="Q189" s="44"/>
      <c r="R189" s="44"/>
      <c r="S189" s="44"/>
      <c r="T189" s="45"/>
      <c r="U189" s="46"/>
      <c r="V189" s="152"/>
    </row>
    <row r="190" spans="1:22" ht="12.75">
      <c r="A190" s="146"/>
      <c r="B190" s="141"/>
      <c r="C190" s="149" t="str">
        <f>IFERROR(VLOOKUP(B190,VALIDACIÓN!A:B,2,FALSE),"INDICAR DISTRITO")</f>
        <v>INDICAR DISTRITO</v>
      </c>
      <c r="D190" s="141"/>
      <c r="E190" s="141"/>
      <c r="F190" s="141"/>
      <c r="G190" s="141"/>
      <c r="H190" s="141"/>
      <c r="I190" s="141"/>
      <c r="J190" s="144"/>
      <c r="K190" s="141"/>
      <c r="L190" s="145" t="str">
        <f>CONCATENATE(H190," - ",I190)</f>
        <v xml:space="preserve"> - </v>
      </c>
      <c r="M190" s="25" t="str">
        <f ca="1">IFERROR(__xludf.DUMMYFUNCTION("IFERROR(ArrayFormula(QUERY(TRIM('VALIDACIÓN'!$C$2:$H$61),""SELECT Col2, Col3, Col4 WHERE Col1='""&amp;L190&amp;""'"")),""COMPLETAR LOS CAMPOS DE AÑO, CUATRIMESTRE Y ORIENTACIÓN"")"),"COMPLETAR LOS CAMPOS DE AÑO, CUATRIMESTRE Y ORIENTACIÓN")</f>
        <v>COMPLETAR LOS CAMPOS DE AÑO, CUATRIMESTRE Y ORIENTACIÓN</v>
      </c>
      <c r="N190" s="26"/>
      <c r="O190" s="27"/>
      <c r="P190" s="28"/>
      <c r="Q190" s="28"/>
      <c r="R190" s="28"/>
      <c r="S190" s="28"/>
      <c r="T190" s="29"/>
      <c r="U190" s="30"/>
      <c r="V190" s="150"/>
    </row>
    <row r="191" spans="1:22" ht="12.75">
      <c r="A191" s="147"/>
      <c r="B191" s="142"/>
      <c r="C191" s="142"/>
      <c r="D191" s="142"/>
      <c r="E191" s="142"/>
      <c r="F191" s="142"/>
      <c r="G191" s="142"/>
      <c r="H191" s="142"/>
      <c r="I191" s="142"/>
      <c r="J191" s="142"/>
      <c r="K191" s="142"/>
      <c r="L191" s="142"/>
      <c r="M191" s="31"/>
      <c r="N191" s="32"/>
      <c r="O191" s="33"/>
      <c r="P191" s="35"/>
      <c r="Q191" s="35"/>
      <c r="R191" s="34"/>
      <c r="S191" s="35"/>
      <c r="T191" s="36"/>
      <c r="U191" s="37"/>
      <c r="V191" s="151"/>
    </row>
    <row r="192" spans="1:22" ht="12.75">
      <c r="A192" s="147"/>
      <c r="B192" s="142"/>
      <c r="C192" s="142"/>
      <c r="D192" s="142"/>
      <c r="E192" s="142"/>
      <c r="F192" s="142"/>
      <c r="G192" s="142"/>
      <c r="H192" s="142"/>
      <c r="I192" s="142"/>
      <c r="J192" s="142"/>
      <c r="K192" s="142"/>
      <c r="L192" s="142"/>
      <c r="M192" s="31"/>
      <c r="N192" s="32"/>
      <c r="O192" s="33"/>
      <c r="P192" s="35"/>
      <c r="Q192" s="35"/>
      <c r="R192" s="34"/>
      <c r="S192" s="35"/>
      <c r="T192" s="36"/>
      <c r="U192" s="37"/>
      <c r="V192" s="151"/>
    </row>
    <row r="193" spans="1:22" ht="12.75">
      <c r="A193" s="147"/>
      <c r="B193" s="142"/>
      <c r="C193" s="142"/>
      <c r="D193" s="142"/>
      <c r="E193" s="142"/>
      <c r="F193" s="142"/>
      <c r="G193" s="142"/>
      <c r="H193" s="142"/>
      <c r="I193" s="142"/>
      <c r="J193" s="142"/>
      <c r="K193" s="142"/>
      <c r="L193" s="142"/>
      <c r="M193" s="31"/>
      <c r="N193" s="32"/>
      <c r="O193" s="33"/>
      <c r="P193" s="34"/>
      <c r="Q193" s="35"/>
      <c r="R193" s="35"/>
      <c r="S193" s="35"/>
      <c r="T193" s="38"/>
      <c r="U193" s="39"/>
      <c r="V193" s="151"/>
    </row>
    <row r="194" spans="1:22" ht="13.5" thickBot="1">
      <c r="A194" s="148"/>
      <c r="B194" s="143"/>
      <c r="C194" s="143"/>
      <c r="D194" s="143"/>
      <c r="E194" s="143"/>
      <c r="F194" s="143"/>
      <c r="G194" s="143"/>
      <c r="H194" s="143"/>
      <c r="I194" s="143"/>
      <c r="J194" s="143"/>
      <c r="K194" s="143"/>
      <c r="L194" s="143"/>
      <c r="M194" s="40"/>
      <c r="N194" s="41"/>
      <c r="O194" s="42"/>
      <c r="P194" s="44"/>
      <c r="Q194" s="44"/>
      <c r="R194" s="44"/>
      <c r="S194" s="44"/>
      <c r="T194" s="45"/>
      <c r="U194" s="46"/>
      <c r="V194" s="152"/>
    </row>
    <row r="195" spans="1:22" ht="12.75">
      <c r="A195" s="146"/>
      <c r="B195" s="141"/>
      <c r="C195" s="149" t="str">
        <f>IFERROR(VLOOKUP(B195,VALIDACIÓN!A:B,2,FALSE),"INDICAR DISTRITO")</f>
        <v>INDICAR DISTRITO</v>
      </c>
      <c r="D195" s="141"/>
      <c r="E195" s="141"/>
      <c r="F195" s="141"/>
      <c r="G195" s="141"/>
      <c r="H195" s="141"/>
      <c r="I195" s="141"/>
      <c r="J195" s="144"/>
      <c r="K195" s="141"/>
      <c r="L195" s="145" t="str">
        <f>CONCATENATE(H195," - ",I195)</f>
        <v xml:space="preserve"> - </v>
      </c>
      <c r="M195" s="25" t="str">
        <f ca="1">IFERROR(__xludf.DUMMYFUNCTION("IFERROR(ArrayFormula(QUERY(TRIM('VALIDACIÓN'!$C$2:$H$61),""SELECT Col2, Col3, Col4 WHERE Col1='""&amp;L195&amp;""'"")),""COMPLETAR LOS CAMPOS DE AÑO, CUATRIMESTRE Y ORIENTACIÓN"")"),"COMPLETAR LOS CAMPOS DE AÑO, CUATRIMESTRE Y ORIENTACIÓN")</f>
        <v>COMPLETAR LOS CAMPOS DE AÑO, CUATRIMESTRE Y ORIENTACIÓN</v>
      </c>
      <c r="N195" s="26"/>
      <c r="O195" s="27"/>
      <c r="P195" s="28"/>
      <c r="Q195" s="28"/>
      <c r="R195" s="28"/>
      <c r="S195" s="28"/>
      <c r="T195" s="29"/>
      <c r="U195" s="30"/>
      <c r="V195" s="150"/>
    </row>
    <row r="196" spans="1:22" ht="12.75">
      <c r="A196" s="147"/>
      <c r="B196" s="142"/>
      <c r="C196" s="142"/>
      <c r="D196" s="142"/>
      <c r="E196" s="142"/>
      <c r="F196" s="142"/>
      <c r="G196" s="142"/>
      <c r="H196" s="142"/>
      <c r="I196" s="142"/>
      <c r="J196" s="142"/>
      <c r="K196" s="142"/>
      <c r="L196" s="142"/>
      <c r="M196" s="31"/>
      <c r="N196" s="32"/>
      <c r="O196" s="33"/>
      <c r="P196" s="35"/>
      <c r="Q196" s="35"/>
      <c r="R196" s="34"/>
      <c r="S196" s="35"/>
      <c r="T196" s="36"/>
      <c r="U196" s="37"/>
      <c r="V196" s="151"/>
    </row>
    <row r="197" spans="1:22" ht="12.75">
      <c r="A197" s="147"/>
      <c r="B197" s="142"/>
      <c r="C197" s="142"/>
      <c r="D197" s="142"/>
      <c r="E197" s="142"/>
      <c r="F197" s="142"/>
      <c r="G197" s="142"/>
      <c r="H197" s="142"/>
      <c r="I197" s="142"/>
      <c r="J197" s="142"/>
      <c r="K197" s="142"/>
      <c r="L197" s="142"/>
      <c r="M197" s="31"/>
      <c r="N197" s="32"/>
      <c r="O197" s="33"/>
      <c r="P197" s="35"/>
      <c r="Q197" s="35"/>
      <c r="R197" s="34"/>
      <c r="S197" s="35"/>
      <c r="T197" s="36"/>
      <c r="U197" s="37"/>
      <c r="V197" s="151"/>
    </row>
    <row r="198" spans="1:22" ht="12.75">
      <c r="A198" s="147"/>
      <c r="B198" s="142"/>
      <c r="C198" s="142"/>
      <c r="D198" s="142"/>
      <c r="E198" s="142"/>
      <c r="F198" s="142"/>
      <c r="G198" s="142"/>
      <c r="H198" s="142"/>
      <c r="I198" s="142"/>
      <c r="J198" s="142"/>
      <c r="K198" s="142"/>
      <c r="L198" s="142"/>
      <c r="M198" s="31"/>
      <c r="N198" s="32"/>
      <c r="O198" s="33"/>
      <c r="P198" s="34"/>
      <c r="Q198" s="35"/>
      <c r="R198" s="35"/>
      <c r="S198" s="35"/>
      <c r="T198" s="38"/>
      <c r="U198" s="39"/>
      <c r="V198" s="151"/>
    </row>
    <row r="199" spans="1:22" ht="13.5" thickBot="1">
      <c r="A199" s="148"/>
      <c r="B199" s="143"/>
      <c r="C199" s="143"/>
      <c r="D199" s="143"/>
      <c r="E199" s="143"/>
      <c r="F199" s="143"/>
      <c r="G199" s="143"/>
      <c r="H199" s="143"/>
      <c r="I199" s="143"/>
      <c r="J199" s="143"/>
      <c r="K199" s="143"/>
      <c r="L199" s="143"/>
      <c r="M199" s="40"/>
      <c r="N199" s="41"/>
      <c r="O199" s="42"/>
      <c r="P199" s="44"/>
      <c r="Q199" s="44"/>
      <c r="R199" s="44"/>
      <c r="S199" s="44"/>
      <c r="T199" s="45"/>
      <c r="U199" s="46"/>
      <c r="V199" s="152"/>
    </row>
    <row r="200" spans="1:22" ht="12.75">
      <c r="A200" s="146"/>
      <c r="B200" s="141"/>
      <c r="C200" s="149" t="str">
        <f>IFERROR(VLOOKUP(B200,VALIDACIÓN!A:B,2,FALSE),"INDICAR DISTRITO")</f>
        <v>INDICAR DISTRITO</v>
      </c>
      <c r="D200" s="141"/>
      <c r="E200" s="141"/>
      <c r="F200" s="141"/>
      <c r="G200" s="141"/>
      <c r="H200" s="141"/>
      <c r="I200" s="141"/>
      <c r="J200" s="144"/>
      <c r="K200" s="141"/>
      <c r="L200" s="145" t="str">
        <f>CONCATENATE(H200," - ",I200)</f>
        <v xml:space="preserve"> - </v>
      </c>
      <c r="M200" s="25" t="str">
        <f ca="1">IFERROR(__xludf.DUMMYFUNCTION("IFERROR(ArrayFormula(QUERY(TRIM('VALIDACIÓN'!$C$2:$H$61),""SELECT Col2, Col3, Col4 WHERE Col1='""&amp;L200&amp;""'"")),""COMPLETAR LOS CAMPOS DE AÑO, CUATRIMESTRE Y ORIENTACIÓN"")"),"COMPLETAR LOS CAMPOS DE AÑO, CUATRIMESTRE Y ORIENTACIÓN")</f>
        <v>COMPLETAR LOS CAMPOS DE AÑO, CUATRIMESTRE Y ORIENTACIÓN</v>
      </c>
      <c r="N200" s="26"/>
      <c r="O200" s="27"/>
      <c r="P200" s="28"/>
      <c r="Q200" s="28"/>
      <c r="R200" s="28"/>
      <c r="S200" s="28"/>
      <c r="T200" s="29"/>
      <c r="U200" s="30"/>
      <c r="V200" s="150"/>
    </row>
    <row r="201" spans="1:22" ht="12.75">
      <c r="A201" s="147"/>
      <c r="B201" s="142"/>
      <c r="C201" s="142"/>
      <c r="D201" s="142"/>
      <c r="E201" s="142"/>
      <c r="F201" s="142"/>
      <c r="G201" s="142"/>
      <c r="H201" s="142"/>
      <c r="I201" s="142"/>
      <c r="J201" s="142"/>
      <c r="K201" s="142"/>
      <c r="L201" s="142"/>
      <c r="M201" s="31"/>
      <c r="N201" s="32"/>
      <c r="O201" s="33"/>
      <c r="P201" s="35"/>
      <c r="Q201" s="35"/>
      <c r="R201" s="34"/>
      <c r="S201" s="35"/>
      <c r="T201" s="36"/>
      <c r="U201" s="37"/>
      <c r="V201" s="151"/>
    </row>
    <row r="202" spans="1:22" ht="12.75">
      <c r="A202" s="147"/>
      <c r="B202" s="142"/>
      <c r="C202" s="142"/>
      <c r="D202" s="142"/>
      <c r="E202" s="142"/>
      <c r="F202" s="142"/>
      <c r="G202" s="142"/>
      <c r="H202" s="142"/>
      <c r="I202" s="142"/>
      <c r="J202" s="142"/>
      <c r="K202" s="142"/>
      <c r="L202" s="142"/>
      <c r="M202" s="31"/>
      <c r="N202" s="32"/>
      <c r="O202" s="33"/>
      <c r="P202" s="35"/>
      <c r="Q202" s="35"/>
      <c r="R202" s="34"/>
      <c r="S202" s="35"/>
      <c r="T202" s="36"/>
      <c r="U202" s="37"/>
      <c r="V202" s="151"/>
    </row>
    <row r="203" spans="1:22" ht="12.75">
      <c r="A203" s="147"/>
      <c r="B203" s="142"/>
      <c r="C203" s="142"/>
      <c r="D203" s="142"/>
      <c r="E203" s="142"/>
      <c r="F203" s="142"/>
      <c r="G203" s="142"/>
      <c r="H203" s="142"/>
      <c r="I203" s="142"/>
      <c r="J203" s="142"/>
      <c r="K203" s="142"/>
      <c r="L203" s="142"/>
      <c r="M203" s="31"/>
      <c r="N203" s="32"/>
      <c r="O203" s="33"/>
      <c r="P203" s="34"/>
      <c r="Q203" s="35"/>
      <c r="R203" s="35"/>
      <c r="S203" s="35"/>
      <c r="T203" s="38"/>
      <c r="U203" s="39"/>
      <c r="V203" s="151"/>
    </row>
    <row r="204" spans="1:22" ht="13.5" thickBot="1">
      <c r="A204" s="148"/>
      <c r="B204" s="143"/>
      <c r="C204" s="143"/>
      <c r="D204" s="143"/>
      <c r="E204" s="143"/>
      <c r="F204" s="143"/>
      <c r="G204" s="143"/>
      <c r="H204" s="143"/>
      <c r="I204" s="143"/>
      <c r="J204" s="143"/>
      <c r="K204" s="143"/>
      <c r="L204" s="143"/>
      <c r="M204" s="40"/>
      <c r="N204" s="41"/>
      <c r="O204" s="42"/>
      <c r="P204" s="44"/>
      <c r="Q204" s="44"/>
      <c r="R204" s="44"/>
      <c r="S204" s="44"/>
      <c r="T204" s="45"/>
      <c r="U204" s="46"/>
      <c r="V204" s="152"/>
    </row>
    <row r="205" spans="1:22" ht="12.75">
      <c r="A205" s="146"/>
      <c r="B205" s="141"/>
      <c r="C205" s="149" t="str">
        <f>IFERROR(VLOOKUP(B205,VALIDACIÓN!A:B,2,FALSE),"INDICAR DISTRITO")</f>
        <v>INDICAR DISTRITO</v>
      </c>
      <c r="D205" s="141"/>
      <c r="E205" s="141"/>
      <c r="F205" s="141"/>
      <c r="G205" s="141"/>
      <c r="H205" s="141"/>
      <c r="I205" s="141"/>
      <c r="J205" s="144"/>
      <c r="K205" s="141"/>
      <c r="L205" s="145" t="str">
        <f>CONCATENATE(H205," - ",I205)</f>
        <v xml:space="preserve"> - </v>
      </c>
      <c r="M205" s="25" t="str">
        <f ca="1">IFERROR(__xludf.DUMMYFUNCTION("IFERROR(ArrayFormula(QUERY(TRIM('VALIDACIÓN'!$C$2:$H$61),""SELECT Col2, Col3, Col4 WHERE Col1='""&amp;L205&amp;""'"")),""COMPLETAR LOS CAMPOS DE AÑO, CUATRIMESTRE Y ORIENTACIÓN"")"),"COMPLETAR LOS CAMPOS DE AÑO, CUATRIMESTRE Y ORIENTACIÓN")</f>
        <v>COMPLETAR LOS CAMPOS DE AÑO, CUATRIMESTRE Y ORIENTACIÓN</v>
      </c>
      <c r="N205" s="26"/>
      <c r="O205" s="27"/>
      <c r="P205" s="28"/>
      <c r="Q205" s="28"/>
      <c r="R205" s="28"/>
      <c r="S205" s="28"/>
      <c r="T205" s="29"/>
      <c r="U205" s="30"/>
      <c r="V205" s="150"/>
    </row>
    <row r="206" spans="1:22" ht="12.75">
      <c r="A206" s="147"/>
      <c r="B206" s="142"/>
      <c r="C206" s="142"/>
      <c r="D206" s="142"/>
      <c r="E206" s="142"/>
      <c r="F206" s="142"/>
      <c r="G206" s="142"/>
      <c r="H206" s="142"/>
      <c r="I206" s="142"/>
      <c r="J206" s="142"/>
      <c r="K206" s="142"/>
      <c r="L206" s="142"/>
      <c r="M206" s="31"/>
      <c r="N206" s="32"/>
      <c r="O206" s="33"/>
      <c r="P206" s="35"/>
      <c r="Q206" s="35"/>
      <c r="R206" s="34"/>
      <c r="S206" s="35"/>
      <c r="T206" s="36"/>
      <c r="U206" s="37"/>
      <c r="V206" s="151"/>
    </row>
    <row r="207" spans="1:22" ht="12.75">
      <c r="A207" s="147"/>
      <c r="B207" s="142"/>
      <c r="C207" s="142"/>
      <c r="D207" s="142"/>
      <c r="E207" s="142"/>
      <c r="F207" s="142"/>
      <c r="G207" s="142"/>
      <c r="H207" s="142"/>
      <c r="I207" s="142"/>
      <c r="J207" s="142"/>
      <c r="K207" s="142"/>
      <c r="L207" s="142"/>
      <c r="M207" s="31"/>
      <c r="N207" s="32"/>
      <c r="O207" s="33"/>
      <c r="P207" s="35"/>
      <c r="Q207" s="35"/>
      <c r="R207" s="34"/>
      <c r="S207" s="35"/>
      <c r="T207" s="36"/>
      <c r="U207" s="37"/>
      <c r="V207" s="151"/>
    </row>
    <row r="208" spans="1:22" ht="12.75">
      <c r="A208" s="147"/>
      <c r="B208" s="142"/>
      <c r="C208" s="142"/>
      <c r="D208" s="142"/>
      <c r="E208" s="142"/>
      <c r="F208" s="142"/>
      <c r="G208" s="142"/>
      <c r="H208" s="142"/>
      <c r="I208" s="142"/>
      <c r="J208" s="142"/>
      <c r="K208" s="142"/>
      <c r="L208" s="142"/>
      <c r="M208" s="31"/>
      <c r="N208" s="32"/>
      <c r="O208" s="33"/>
      <c r="P208" s="34"/>
      <c r="Q208" s="35"/>
      <c r="R208" s="35"/>
      <c r="S208" s="35"/>
      <c r="T208" s="38"/>
      <c r="U208" s="39"/>
      <c r="V208" s="151"/>
    </row>
    <row r="209" spans="1:22" ht="13.5" thickBot="1">
      <c r="A209" s="148"/>
      <c r="B209" s="143"/>
      <c r="C209" s="143"/>
      <c r="D209" s="143"/>
      <c r="E209" s="143"/>
      <c r="F209" s="143"/>
      <c r="G209" s="143"/>
      <c r="H209" s="143"/>
      <c r="I209" s="143"/>
      <c r="J209" s="143"/>
      <c r="K209" s="143"/>
      <c r="L209" s="143"/>
      <c r="M209" s="40"/>
      <c r="N209" s="41"/>
      <c r="O209" s="42"/>
      <c r="P209" s="44"/>
      <c r="Q209" s="44"/>
      <c r="R209" s="44"/>
      <c r="S209" s="44"/>
      <c r="T209" s="45"/>
      <c r="U209" s="46"/>
      <c r="V209" s="152"/>
    </row>
    <row r="210" spans="1:22" ht="12.75">
      <c r="A210" s="146"/>
      <c r="B210" s="141"/>
      <c r="C210" s="149" t="str">
        <f>IFERROR(VLOOKUP(B210,VALIDACIÓN!A:B,2,FALSE),"INDICAR DISTRITO")</f>
        <v>INDICAR DISTRITO</v>
      </c>
      <c r="D210" s="141"/>
      <c r="E210" s="141"/>
      <c r="F210" s="141"/>
      <c r="G210" s="141"/>
      <c r="H210" s="141"/>
      <c r="I210" s="141"/>
      <c r="J210" s="144"/>
      <c r="K210" s="141"/>
      <c r="L210" s="145" t="str">
        <f>CONCATENATE(H210," - ",I210)</f>
        <v xml:space="preserve"> - </v>
      </c>
      <c r="M210" s="25" t="str">
        <f ca="1">IFERROR(__xludf.DUMMYFUNCTION("IFERROR(ArrayFormula(QUERY(TRIM('VALIDACIÓN'!$C$2:$H$61),""SELECT Col2, Col3, Col4 WHERE Col1='""&amp;L210&amp;""'"")),""COMPLETAR LOS CAMPOS DE AÑO, CUATRIMESTRE Y ORIENTACIÓN"")"),"COMPLETAR LOS CAMPOS DE AÑO, CUATRIMESTRE Y ORIENTACIÓN")</f>
        <v>COMPLETAR LOS CAMPOS DE AÑO, CUATRIMESTRE Y ORIENTACIÓN</v>
      </c>
      <c r="N210" s="26"/>
      <c r="O210" s="27"/>
      <c r="P210" s="28"/>
      <c r="Q210" s="28"/>
      <c r="R210" s="28"/>
      <c r="S210" s="28"/>
      <c r="T210" s="29"/>
      <c r="U210" s="30"/>
      <c r="V210" s="150"/>
    </row>
    <row r="211" spans="1:22" ht="12.75">
      <c r="A211" s="147"/>
      <c r="B211" s="142"/>
      <c r="C211" s="142"/>
      <c r="D211" s="142"/>
      <c r="E211" s="142"/>
      <c r="F211" s="142"/>
      <c r="G211" s="142"/>
      <c r="H211" s="142"/>
      <c r="I211" s="142"/>
      <c r="J211" s="142"/>
      <c r="K211" s="142"/>
      <c r="L211" s="142"/>
      <c r="M211" s="31"/>
      <c r="N211" s="32"/>
      <c r="O211" s="33"/>
      <c r="P211" s="35"/>
      <c r="Q211" s="35"/>
      <c r="R211" s="34"/>
      <c r="S211" s="35"/>
      <c r="T211" s="36"/>
      <c r="U211" s="37"/>
      <c r="V211" s="151"/>
    </row>
    <row r="212" spans="1:22" ht="12.75">
      <c r="A212" s="147"/>
      <c r="B212" s="142"/>
      <c r="C212" s="142"/>
      <c r="D212" s="142"/>
      <c r="E212" s="142"/>
      <c r="F212" s="142"/>
      <c r="G212" s="142"/>
      <c r="H212" s="142"/>
      <c r="I212" s="142"/>
      <c r="J212" s="142"/>
      <c r="K212" s="142"/>
      <c r="L212" s="142"/>
      <c r="M212" s="31"/>
      <c r="N212" s="32"/>
      <c r="O212" s="33"/>
      <c r="P212" s="35"/>
      <c r="Q212" s="35"/>
      <c r="R212" s="34"/>
      <c r="S212" s="35"/>
      <c r="T212" s="36"/>
      <c r="U212" s="37"/>
      <c r="V212" s="151"/>
    </row>
    <row r="213" spans="1:22" ht="12.75">
      <c r="A213" s="147"/>
      <c r="B213" s="142"/>
      <c r="C213" s="142"/>
      <c r="D213" s="142"/>
      <c r="E213" s="142"/>
      <c r="F213" s="142"/>
      <c r="G213" s="142"/>
      <c r="H213" s="142"/>
      <c r="I213" s="142"/>
      <c r="J213" s="142"/>
      <c r="K213" s="142"/>
      <c r="L213" s="142"/>
      <c r="M213" s="31"/>
      <c r="N213" s="32"/>
      <c r="O213" s="33"/>
      <c r="P213" s="34"/>
      <c r="Q213" s="35"/>
      <c r="R213" s="35"/>
      <c r="S213" s="35"/>
      <c r="T213" s="38"/>
      <c r="U213" s="39"/>
      <c r="V213" s="151"/>
    </row>
    <row r="214" spans="1:22" ht="13.5" thickBot="1">
      <c r="A214" s="148"/>
      <c r="B214" s="143"/>
      <c r="C214" s="143"/>
      <c r="D214" s="143"/>
      <c r="E214" s="143"/>
      <c r="F214" s="143"/>
      <c r="G214" s="143"/>
      <c r="H214" s="143"/>
      <c r="I214" s="143"/>
      <c r="J214" s="143"/>
      <c r="K214" s="143"/>
      <c r="L214" s="143"/>
      <c r="M214" s="40"/>
      <c r="N214" s="41"/>
      <c r="O214" s="42"/>
      <c r="P214" s="44"/>
      <c r="Q214" s="44"/>
      <c r="R214" s="44"/>
      <c r="S214" s="44"/>
      <c r="T214" s="45"/>
      <c r="U214" s="46"/>
      <c r="V214" s="152"/>
    </row>
    <row r="215" spans="1:22" ht="12.75">
      <c r="A215" s="146"/>
      <c r="B215" s="141"/>
      <c r="C215" s="149" t="str">
        <f>IFERROR(VLOOKUP(B215,VALIDACIÓN!A:B,2,FALSE),"INDICAR DISTRITO")</f>
        <v>INDICAR DISTRITO</v>
      </c>
      <c r="D215" s="141"/>
      <c r="E215" s="141"/>
      <c r="F215" s="141"/>
      <c r="G215" s="141"/>
      <c r="H215" s="141"/>
      <c r="I215" s="141"/>
      <c r="J215" s="144"/>
      <c r="K215" s="141"/>
      <c r="L215" s="145" t="str">
        <f>CONCATENATE(H215," - ",I215)</f>
        <v xml:space="preserve"> - </v>
      </c>
      <c r="M215" s="25" t="str">
        <f ca="1">IFERROR(__xludf.DUMMYFUNCTION("IFERROR(ArrayFormula(QUERY(TRIM('VALIDACIÓN'!$C$2:$H$61),""SELECT Col2, Col3, Col4 WHERE Col1='""&amp;L215&amp;""'"")),""COMPLETAR LOS CAMPOS DE AÑO, CUATRIMESTRE Y ORIENTACIÓN"")"),"COMPLETAR LOS CAMPOS DE AÑO, CUATRIMESTRE Y ORIENTACIÓN")</f>
        <v>COMPLETAR LOS CAMPOS DE AÑO, CUATRIMESTRE Y ORIENTACIÓN</v>
      </c>
      <c r="N215" s="26"/>
      <c r="O215" s="27"/>
      <c r="P215" s="28"/>
      <c r="Q215" s="28"/>
      <c r="R215" s="28"/>
      <c r="S215" s="28"/>
      <c r="T215" s="29"/>
      <c r="U215" s="30"/>
      <c r="V215" s="150"/>
    </row>
    <row r="216" spans="1:22" ht="12.75">
      <c r="A216" s="147"/>
      <c r="B216" s="142"/>
      <c r="C216" s="142"/>
      <c r="D216" s="142"/>
      <c r="E216" s="142"/>
      <c r="F216" s="142"/>
      <c r="G216" s="142"/>
      <c r="H216" s="142"/>
      <c r="I216" s="142"/>
      <c r="J216" s="142"/>
      <c r="K216" s="142"/>
      <c r="L216" s="142"/>
      <c r="M216" s="31"/>
      <c r="N216" s="32"/>
      <c r="O216" s="33"/>
      <c r="P216" s="35"/>
      <c r="Q216" s="35"/>
      <c r="R216" s="34"/>
      <c r="S216" s="35"/>
      <c r="T216" s="36"/>
      <c r="U216" s="37"/>
      <c r="V216" s="151"/>
    </row>
    <row r="217" spans="1:22" ht="12.75">
      <c r="A217" s="147"/>
      <c r="B217" s="142"/>
      <c r="C217" s="142"/>
      <c r="D217" s="142"/>
      <c r="E217" s="142"/>
      <c r="F217" s="142"/>
      <c r="G217" s="142"/>
      <c r="H217" s="142"/>
      <c r="I217" s="142"/>
      <c r="J217" s="142"/>
      <c r="K217" s="142"/>
      <c r="L217" s="142"/>
      <c r="M217" s="31"/>
      <c r="N217" s="32"/>
      <c r="O217" s="33"/>
      <c r="P217" s="35"/>
      <c r="Q217" s="35"/>
      <c r="R217" s="34"/>
      <c r="S217" s="35"/>
      <c r="T217" s="36"/>
      <c r="U217" s="37"/>
      <c r="V217" s="151"/>
    </row>
    <row r="218" spans="1:22" ht="12.75">
      <c r="A218" s="147"/>
      <c r="B218" s="142"/>
      <c r="C218" s="142"/>
      <c r="D218" s="142"/>
      <c r="E218" s="142"/>
      <c r="F218" s="142"/>
      <c r="G218" s="142"/>
      <c r="H218" s="142"/>
      <c r="I218" s="142"/>
      <c r="J218" s="142"/>
      <c r="K218" s="142"/>
      <c r="L218" s="142"/>
      <c r="M218" s="31"/>
      <c r="N218" s="32"/>
      <c r="O218" s="33"/>
      <c r="P218" s="34"/>
      <c r="Q218" s="35"/>
      <c r="R218" s="35"/>
      <c r="S218" s="35"/>
      <c r="T218" s="38"/>
      <c r="U218" s="39"/>
      <c r="V218" s="151"/>
    </row>
    <row r="219" spans="1:22" ht="13.5" thickBot="1">
      <c r="A219" s="148"/>
      <c r="B219" s="143"/>
      <c r="C219" s="143"/>
      <c r="D219" s="143"/>
      <c r="E219" s="143"/>
      <c r="F219" s="143"/>
      <c r="G219" s="143"/>
      <c r="H219" s="143"/>
      <c r="I219" s="143"/>
      <c r="J219" s="143"/>
      <c r="K219" s="143"/>
      <c r="L219" s="143"/>
      <c r="M219" s="40"/>
      <c r="N219" s="41"/>
      <c r="O219" s="42"/>
      <c r="P219" s="44"/>
      <c r="Q219" s="44"/>
      <c r="R219" s="44"/>
      <c r="S219" s="44"/>
      <c r="T219" s="45"/>
      <c r="U219" s="46"/>
      <c r="V219" s="152"/>
    </row>
    <row r="220" spans="1:22" ht="12.75">
      <c r="A220" s="146"/>
      <c r="B220" s="141"/>
      <c r="C220" s="149" t="str">
        <f>IFERROR(VLOOKUP(B220,VALIDACIÓN!A:B,2,FALSE),"INDICAR DISTRITO")</f>
        <v>INDICAR DISTRITO</v>
      </c>
      <c r="D220" s="141"/>
      <c r="E220" s="141"/>
      <c r="F220" s="141"/>
      <c r="G220" s="141"/>
      <c r="H220" s="141"/>
      <c r="I220" s="141"/>
      <c r="J220" s="144"/>
      <c r="K220" s="141"/>
      <c r="L220" s="145" t="str">
        <f>CONCATENATE(H220," - ",I220)</f>
        <v xml:space="preserve"> - </v>
      </c>
      <c r="M220" s="25" t="str">
        <f ca="1">IFERROR(__xludf.DUMMYFUNCTION("IFERROR(ArrayFormula(QUERY(TRIM('VALIDACIÓN'!$C$2:$H$61),""SELECT Col2, Col3, Col4 WHERE Col1='""&amp;L220&amp;""'"")),""COMPLETAR LOS CAMPOS DE AÑO, CUATRIMESTRE Y ORIENTACIÓN"")"),"COMPLETAR LOS CAMPOS DE AÑO, CUATRIMESTRE Y ORIENTACIÓN")</f>
        <v>COMPLETAR LOS CAMPOS DE AÑO, CUATRIMESTRE Y ORIENTACIÓN</v>
      </c>
      <c r="N220" s="26"/>
      <c r="O220" s="27"/>
      <c r="P220" s="28"/>
      <c r="Q220" s="28"/>
      <c r="R220" s="28"/>
      <c r="S220" s="28"/>
      <c r="T220" s="29"/>
      <c r="U220" s="30"/>
      <c r="V220" s="150"/>
    </row>
    <row r="221" spans="1:22" ht="12.75">
      <c r="A221" s="147"/>
      <c r="B221" s="142"/>
      <c r="C221" s="142"/>
      <c r="D221" s="142"/>
      <c r="E221" s="142"/>
      <c r="F221" s="142"/>
      <c r="G221" s="142"/>
      <c r="H221" s="142"/>
      <c r="I221" s="142"/>
      <c r="J221" s="142"/>
      <c r="K221" s="142"/>
      <c r="L221" s="142"/>
      <c r="M221" s="31"/>
      <c r="N221" s="32"/>
      <c r="O221" s="33"/>
      <c r="P221" s="35"/>
      <c r="Q221" s="35"/>
      <c r="R221" s="34"/>
      <c r="S221" s="35"/>
      <c r="T221" s="36"/>
      <c r="U221" s="37"/>
      <c r="V221" s="151"/>
    </row>
    <row r="222" spans="1:22" ht="12.75">
      <c r="A222" s="147"/>
      <c r="B222" s="142"/>
      <c r="C222" s="142"/>
      <c r="D222" s="142"/>
      <c r="E222" s="142"/>
      <c r="F222" s="142"/>
      <c r="G222" s="142"/>
      <c r="H222" s="142"/>
      <c r="I222" s="142"/>
      <c r="J222" s="142"/>
      <c r="K222" s="142"/>
      <c r="L222" s="142"/>
      <c r="M222" s="31"/>
      <c r="N222" s="32"/>
      <c r="O222" s="33"/>
      <c r="P222" s="35"/>
      <c r="Q222" s="35"/>
      <c r="R222" s="34"/>
      <c r="S222" s="35"/>
      <c r="T222" s="36"/>
      <c r="U222" s="37"/>
      <c r="V222" s="151"/>
    </row>
    <row r="223" spans="1:22" ht="12.75">
      <c r="A223" s="147"/>
      <c r="B223" s="142"/>
      <c r="C223" s="142"/>
      <c r="D223" s="142"/>
      <c r="E223" s="142"/>
      <c r="F223" s="142"/>
      <c r="G223" s="142"/>
      <c r="H223" s="142"/>
      <c r="I223" s="142"/>
      <c r="J223" s="142"/>
      <c r="K223" s="142"/>
      <c r="L223" s="142"/>
      <c r="M223" s="31"/>
      <c r="N223" s="32"/>
      <c r="O223" s="33"/>
      <c r="P223" s="34"/>
      <c r="Q223" s="35"/>
      <c r="R223" s="35"/>
      <c r="S223" s="35"/>
      <c r="T223" s="38"/>
      <c r="U223" s="39"/>
      <c r="V223" s="151"/>
    </row>
    <row r="224" spans="1:22" ht="13.5" thickBot="1">
      <c r="A224" s="148"/>
      <c r="B224" s="143"/>
      <c r="C224" s="143"/>
      <c r="D224" s="143"/>
      <c r="E224" s="143"/>
      <c r="F224" s="143"/>
      <c r="G224" s="143"/>
      <c r="H224" s="143"/>
      <c r="I224" s="143"/>
      <c r="J224" s="143"/>
      <c r="K224" s="143"/>
      <c r="L224" s="143"/>
      <c r="M224" s="40"/>
      <c r="N224" s="41"/>
      <c r="O224" s="42"/>
      <c r="P224" s="44"/>
      <c r="Q224" s="44"/>
      <c r="R224" s="44"/>
      <c r="S224" s="44"/>
      <c r="T224" s="45"/>
      <c r="U224" s="46"/>
      <c r="V224" s="152"/>
    </row>
    <row r="225" spans="1:22" ht="12.75">
      <c r="A225" s="146"/>
      <c r="B225" s="141"/>
      <c r="C225" s="149" t="str">
        <f>IFERROR(VLOOKUP(B225,VALIDACIÓN!A:B,2,FALSE),"INDICAR DISTRITO")</f>
        <v>INDICAR DISTRITO</v>
      </c>
      <c r="D225" s="141"/>
      <c r="E225" s="141"/>
      <c r="F225" s="141"/>
      <c r="G225" s="141"/>
      <c r="H225" s="141"/>
      <c r="I225" s="141"/>
      <c r="J225" s="144"/>
      <c r="K225" s="141"/>
      <c r="L225" s="145" t="str">
        <f>CONCATENATE(H225," - ",I225)</f>
        <v xml:space="preserve"> - </v>
      </c>
      <c r="M225" s="25" t="str">
        <f ca="1">IFERROR(__xludf.DUMMYFUNCTION("IFERROR(ArrayFormula(QUERY(TRIM('VALIDACIÓN'!$C$2:$H$61),""SELECT Col2, Col3, Col4 WHERE Col1='""&amp;L225&amp;""'"")),""COMPLETAR LOS CAMPOS DE AÑO, CUATRIMESTRE Y ORIENTACIÓN"")"),"COMPLETAR LOS CAMPOS DE AÑO, CUATRIMESTRE Y ORIENTACIÓN")</f>
        <v>COMPLETAR LOS CAMPOS DE AÑO, CUATRIMESTRE Y ORIENTACIÓN</v>
      </c>
      <c r="N225" s="26"/>
      <c r="O225" s="27"/>
      <c r="P225" s="28"/>
      <c r="Q225" s="28"/>
      <c r="R225" s="28"/>
      <c r="S225" s="28"/>
      <c r="T225" s="29"/>
      <c r="U225" s="30"/>
      <c r="V225" s="150"/>
    </row>
    <row r="226" spans="1:22" ht="12.75">
      <c r="A226" s="147"/>
      <c r="B226" s="142"/>
      <c r="C226" s="142"/>
      <c r="D226" s="142"/>
      <c r="E226" s="142"/>
      <c r="F226" s="142"/>
      <c r="G226" s="142"/>
      <c r="H226" s="142"/>
      <c r="I226" s="142"/>
      <c r="J226" s="142"/>
      <c r="K226" s="142"/>
      <c r="L226" s="142"/>
      <c r="M226" s="31"/>
      <c r="N226" s="32"/>
      <c r="O226" s="33"/>
      <c r="P226" s="35"/>
      <c r="Q226" s="35"/>
      <c r="R226" s="34"/>
      <c r="S226" s="35"/>
      <c r="T226" s="36"/>
      <c r="U226" s="37"/>
      <c r="V226" s="151"/>
    </row>
    <row r="227" spans="1:22" ht="12.75">
      <c r="A227" s="147"/>
      <c r="B227" s="142"/>
      <c r="C227" s="142"/>
      <c r="D227" s="142"/>
      <c r="E227" s="142"/>
      <c r="F227" s="142"/>
      <c r="G227" s="142"/>
      <c r="H227" s="142"/>
      <c r="I227" s="142"/>
      <c r="J227" s="142"/>
      <c r="K227" s="142"/>
      <c r="L227" s="142"/>
      <c r="M227" s="31"/>
      <c r="N227" s="32"/>
      <c r="O227" s="33"/>
      <c r="P227" s="35"/>
      <c r="Q227" s="35"/>
      <c r="R227" s="34"/>
      <c r="S227" s="35"/>
      <c r="T227" s="36"/>
      <c r="U227" s="37"/>
      <c r="V227" s="151"/>
    </row>
    <row r="228" spans="1:22" ht="12.75">
      <c r="A228" s="147"/>
      <c r="B228" s="142"/>
      <c r="C228" s="142"/>
      <c r="D228" s="142"/>
      <c r="E228" s="142"/>
      <c r="F228" s="142"/>
      <c r="G228" s="142"/>
      <c r="H228" s="142"/>
      <c r="I228" s="142"/>
      <c r="J228" s="142"/>
      <c r="K228" s="142"/>
      <c r="L228" s="142"/>
      <c r="M228" s="31"/>
      <c r="N228" s="32"/>
      <c r="O228" s="33"/>
      <c r="P228" s="34"/>
      <c r="Q228" s="35"/>
      <c r="R228" s="35"/>
      <c r="S228" s="35"/>
      <c r="T228" s="38"/>
      <c r="U228" s="39"/>
      <c r="V228" s="151"/>
    </row>
    <row r="229" spans="1:22" ht="13.5" thickBot="1">
      <c r="A229" s="148"/>
      <c r="B229" s="143"/>
      <c r="C229" s="143"/>
      <c r="D229" s="143"/>
      <c r="E229" s="143"/>
      <c r="F229" s="143"/>
      <c r="G229" s="143"/>
      <c r="H229" s="143"/>
      <c r="I229" s="143"/>
      <c r="J229" s="143"/>
      <c r="K229" s="143"/>
      <c r="L229" s="143"/>
      <c r="M229" s="40"/>
      <c r="N229" s="41"/>
      <c r="O229" s="42"/>
      <c r="P229" s="44"/>
      <c r="Q229" s="44"/>
      <c r="R229" s="44"/>
      <c r="S229" s="44"/>
      <c r="T229" s="45"/>
      <c r="U229" s="46"/>
      <c r="V229" s="152"/>
    </row>
    <row r="230" spans="1:22" ht="12.75">
      <c r="A230" s="146"/>
      <c r="B230" s="141"/>
      <c r="C230" s="149" t="str">
        <f>IFERROR(VLOOKUP(B230,VALIDACIÓN!A:B,2,FALSE),"INDICAR DISTRITO")</f>
        <v>INDICAR DISTRITO</v>
      </c>
      <c r="D230" s="141"/>
      <c r="E230" s="141"/>
      <c r="F230" s="141"/>
      <c r="G230" s="141"/>
      <c r="H230" s="141"/>
      <c r="I230" s="141"/>
      <c r="J230" s="144"/>
      <c r="K230" s="141"/>
      <c r="L230" s="145" t="str">
        <f>CONCATENATE(H230," - ",I230)</f>
        <v xml:space="preserve"> - </v>
      </c>
      <c r="M230" s="25" t="str">
        <f ca="1">IFERROR(__xludf.DUMMYFUNCTION("IFERROR(ArrayFormula(QUERY(TRIM('VALIDACIÓN'!$C$2:$H$61),""SELECT Col2, Col3, Col4 WHERE Col1='""&amp;L230&amp;""'"")),""COMPLETAR LOS CAMPOS DE AÑO, CUATRIMESTRE Y ORIENTACIÓN"")"),"COMPLETAR LOS CAMPOS DE AÑO, CUATRIMESTRE Y ORIENTACIÓN")</f>
        <v>COMPLETAR LOS CAMPOS DE AÑO, CUATRIMESTRE Y ORIENTACIÓN</v>
      </c>
      <c r="N230" s="26"/>
      <c r="O230" s="27"/>
      <c r="P230" s="28"/>
      <c r="Q230" s="28"/>
      <c r="R230" s="28"/>
      <c r="S230" s="28"/>
      <c r="T230" s="29"/>
      <c r="U230" s="30"/>
      <c r="V230" s="150"/>
    </row>
    <row r="231" spans="1:22" ht="12.75">
      <c r="A231" s="147"/>
      <c r="B231" s="142"/>
      <c r="C231" s="142"/>
      <c r="D231" s="142"/>
      <c r="E231" s="142"/>
      <c r="F231" s="142"/>
      <c r="G231" s="142"/>
      <c r="H231" s="142"/>
      <c r="I231" s="142"/>
      <c r="J231" s="142"/>
      <c r="K231" s="142"/>
      <c r="L231" s="142"/>
      <c r="M231" s="31"/>
      <c r="N231" s="32"/>
      <c r="O231" s="33"/>
      <c r="P231" s="35"/>
      <c r="Q231" s="35"/>
      <c r="R231" s="34"/>
      <c r="S231" s="35"/>
      <c r="T231" s="36"/>
      <c r="U231" s="37"/>
      <c r="V231" s="151"/>
    </row>
    <row r="232" spans="1:22" ht="12.75">
      <c r="A232" s="147"/>
      <c r="B232" s="142"/>
      <c r="C232" s="142"/>
      <c r="D232" s="142"/>
      <c r="E232" s="142"/>
      <c r="F232" s="142"/>
      <c r="G232" s="142"/>
      <c r="H232" s="142"/>
      <c r="I232" s="142"/>
      <c r="J232" s="142"/>
      <c r="K232" s="142"/>
      <c r="L232" s="142"/>
      <c r="M232" s="31"/>
      <c r="N232" s="32"/>
      <c r="O232" s="33"/>
      <c r="P232" s="35"/>
      <c r="Q232" s="35"/>
      <c r="R232" s="34"/>
      <c r="S232" s="35"/>
      <c r="T232" s="36"/>
      <c r="U232" s="37"/>
      <c r="V232" s="151"/>
    </row>
    <row r="233" spans="1:22" ht="12.75">
      <c r="A233" s="147"/>
      <c r="B233" s="142"/>
      <c r="C233" s="142"/>
      <c r="D233" s="142"/>
      <c r="E233" s="142"/>
      <c r="F233" s="142"/>
      <c r="G233" s="142"/>
      <c r="H233" s="142"/>
      <c r="I233" s="142"/>
      <c r="J233" s="142"/>
      <c r="K233" s="142"/>
      <c r="L233" s="142"/>
      <c r="M233" s="31"/>
      <c r="N233" s="32"/>
      <c r="O233" s="33"/>
      <c r="P233" s="34"/>
      <c r="Q233" s="35"/>
      <c r="R233" s="35"/>
      <c r="S233" s="35"/>
      <c r="T233" s="38"/>
      <c r="U233" s="39"/>
      <c r="V233" s="151"/>
    </row>
    <row r="234" spans="1:22" ht="13.5" thickBot="1">
      <c r="A234" s="148"/>
      <c r="B234" s="143"/>
      <c r="C234" s="143"/>
      <c r="D234" s="143"/>
      <c r="E234" s="143"/>
      <c r="F234" s="143"/>
      <c r="G234" s="143"/>
      <c r="H234" s="143"/>
      <c r="I234" s="143"/>
      <c r="J234" s="143"/>
      <c r="K234" s="143"/>
      <c r="L234" s="143"/>
      <c r="M234" s="40"/>
      <c r="N234" s="41"/>
      <c r="O234" s="42"/>
      <c r="P234" s="44"/>
      <c r="Q234" s="44"/>
      <c r="R234" s="44"/>
      <c r="S234" s="44"/>
      <c r="T234" s="45"/>
      <c r="U234" s="46"/>
      <c r="V234" s="152"/>
    </row>
    <row r="235" spans="1:22" ht="12.75">
      <c r="A235" s="146"/>
      <c r="B235" s="141"/>
      <c r="C235" s="149" t="str">
        <f>IFERROR(VLOOKUP(B235,VALIDACIÓN!A:B,2,FALSE),"INDICAR DISTRITO")</f>
        <v>INDICAR DISTRITO</v>
      </c>
      <c r="D235" s="141"/>
      <c r="E235" s="141"/>
      <c r="F235" s="141"/>
      <c r="G235" s="141"/>
      <c r="H235" s="141"/>
      <c r="I235" s="141"/>
      <c r="J235" s="144"/>
      <c r="K235" s="141"/>
      <c r="L235" s="145" t="str">
        <f>CONCATENATE(H235," - ",I235)</f>
        <v xml:space="preserve"> - </v>
      </c>
      <c r="M235" s="25" t="str">
        <f ca="1">IFERROR(__xludf.DUMMYFUNCTION("IFERROR(ArrayFormula(QUERY(TRIM('VALIDACIÓN'!$C$2:$H$61),""SELECT Col2, Col3, Col4 WHERE Col1='""&amp;L235&amp;""'"")),""COMPLETAR LOS CAMPOS DE AÑO, CUATRIMESTRE Y ORIENTACIÓN"")"),"COMPLETAR LOS CAMPOS DE AÑO, CUATRIMESTRE Y ORIENTACIÓN")</f>
        <v>COMPLETAR LOS CAMPOS DE AÑO, CUATRIMESTRE Y ORIENTACIÓN</v>
      </c>
      <c r="N235" s="26"/>
      <c r="O235" s="27"/>
      <c r="P235" s="28"/>
      <c r="Q235" s="28"/>
      <c r="R235" s="28"/>
      <c r="S235" s="28"/>
      <c r="T235" s="29"/>
      <c r="U235" s="30"/>
      <c r="V235" s="150"/>
    </row>
    <row r="236" spans="1:22" ht="12.75">
      <c r="A236" s="147"/>
      <c r="B236" s="142"/>
      <c r="C236" s="142"/>
      <c r="D236" s="142"/>
      <c r="E236" s="142"/>
      <c r="F236" s="142"/>
      <c r="G236" s="142"/>
      <c r="H236" s="142"/>
      <c r="I236" s="142"/>
      <c r="J236" s="142"/>
      <c r="K236" s="142"/>
      <c r="L236" s="142"/>
      <c r="M236" s="31"/>
      <c r="N236" s="32"/>
      <c r="O236" s="33"/>
      <c r="P236" s="35"/>
      <c r="Q236" s="35"/>
      <c r="R236" s="34"/>
      <c r="S236" s="35"/>
      <c r="T236" s="36"/>
      <c r="U236" s="37"/>
      <c r="V236" s="151"/>
    </row>
    <row r="237" spans="1:22" ht="12.75">
      <c r="A237" s="147"/>
      <c r="B237" s="142"/>
      <c r="C237" s="142"/>
      <c r="D237" s="142"/>
      <c r="E237" s="142"/>
      <c r="F237" s="142"/>
      <c r="G237" s="142"/>
      <c r="H237" s="142"/>
      <c r="I237" s="142"/>
      <c r="J237" s="142"/>
      <c r="K237" s="142"/>
      <c r="L237" s="142"/>
      <c r="M237" s="31"/>
      <c r="N237" s="32"/>
      <c r="O237" s="33"/>
      <c r="P237" s="35"/>
      <c r="Q237" s="35"/>
      <c r="R237" s="34"/>
      <c r="S237" s="35"/>
      <c r="T237" s="36"/>
      <c r="U237" s="37"/>
      <c r="V237" s="151"/>
    </row>
    <row r="238" spans="1:22" ht="12.75">
      <c r="A238" s="147"/>
      <c r="B238" s="142"/>
      <c r="C238" s="142"/>
      <c r="D238" s="142"/>
      <c r="E238" s="142"/>
      <c r="F238" s="142"/>
      <c r="G238" s="142"/>
      <c r="H238" s="142"/>
      <c r="I238" s="142"/>
      <c r="J238" s="142"/>
      <c r="K238" s="142"/>
      <c r="L238" s="142"/>
      <c r="M238" s="31"/>
      <c r="N238" s="32"/>
      <c r="O238" s="33"/>
      <c r="P238" s="34"/>
      <c r="Q238" s="35"/>
      <c r="R238" s="35"/>
      <c r="S238" s="35"/>
      <c r="T238" s="38"/>
      <c r="U238" s="39"/>
      <c r="V238" s="151"/>
    </row>
    <row r="239" spans="1:22" ht="13.5" thickBot="1">
      <c r="A239" s="148"/>
      <c r="B239" s="143"/>
      <c r="C239" s="143"/>
      <c r="D239" s="143"/>
      <c r="E239" s="143"/>
      <c r="F239" s="143"/>
      <c r="G239" s="143"/>
      <c r="H239" s="143"/>
      <c r="I239" s="143"/>
      <c r="J239" s="143"/>
      <c r="K239" s="143"/>
      <c r="L239" s="143"/>
      <c r="M239" s="40"/>
      <c r="N239" s="41"/>
      <c r="O239" s="42"/>
      <c r="P239" s="44"/>
      <c r="Q239" s="44"/>
      <c r="R239" s="44"/>
      <c r="S239" s="44"/>
      <c r="T239" s="45"/>
      <c r="U239" s="46"/>
      <c r="V239" s="152"/>
    </row>
    <row r="240" spans="1:22" ht="12.75">
      <c r="A240" s="146"/>
      <c r="B240" s="141"/>
      <c r="C240" s="149" t="str">
        <f>IFERROR(VLOOKUP(B240,VALIDACIÓN!A:B,2,FALSE),"INDICAR DISTRITO")</f>
        <v>INDICAR DISTRITO</v>
      </c>
      <c r="D240" s="141"/>
      <c r="E240" s="141"/>
      <c r="F240" s="141"/>
      <c r="G240" s="141"/>
      <c r="H240" s="141"/>
      <c r="I240" s="141"/>
      <c r="J240" s="144"/>
      <c r="K240" s="141"/>
      <c r="L240" s="145" t="str">
        <f>CONCATENATE(H240," - ",I240)</f>
        <v xml:space="preserve"> - </v>
      </c>
      <c r="M240" s="25" t="str">
        <f ca="1">IFERROR(__xludf.DUMMYFUNCTION("IFERROR(ArrayFormula(QUERY(TRIM('VALIDACIÓN'!$C$2:$H$61),""SELECT Col2, Col3, Col4 WHERE Col1='""&amp;L240&amp;""'"")),""COMPLETAR LOS CAMPOS DE AÑO, CUATRIMESTRE Y ORIENTACIÓN"")"),"COMPLETAR LOS CAMPOS DE AÑO, CUATRIMESTRE Y ORIENTACIÓN")</f>
        <v>COMPLETAR LOS CAMPOS DE AÑO, CUATRIMESTRE Y ORIENTACIÓN</v>
      </c>
      <c r="N240" s="26"/>
      <c r="O240" s="27"/>
      <c r="P240" s="28"/>
      <c r="Q240" s="28"/>
      <c r="R240" s="28"/>
      <c r="S240" s="28"/>
      <c r="T240" s="29"/>
      <c r="U240" s="30"/>
      <c r="V240" s="150"/>
    </row>
    <row r="241" spans="1:22" ht="12.75">
      <c r="A241" s="147"/>
      <c r="B241" s="142"/>
      <c r="C241" s="142"/>
      <c r="D241" s="142"/>
      <c r="E241" s="142"/>
      <c r="F241" s="142"/>
      <c r="G241" s="142"/>
      <c r="H241" s="142"/>
      <c r="I241" s="142"/>
      <c r="J241" s="142"/>
      <c r="K241" s="142"/>
      <c r="L241" s="142"/>
      <c r="M241" s="31"/>
      <c r="N241" s="32"/>
      <c r="O241" s="33"/>
      <c r="P241" s="35"/>
      <c r="Q241" s="35"/>
      <c r="R241" s="34"/>
      <c r="S241" s="35"/>
      <c r="T241" s="36"/>
      <c r="U241" s="37"/>
      <c r="V241" s="151"/>
    </row>
    <row r="242" spans="1:22" ht="12.75">
      <c r="A242" s="147"/>
      <c r="B242" s="142"/>
      <c r="C242" s="142"/>
      <c r="D242" s="142"/>
      <c r="E242" s="142"/>
      <c r="F242" s="142"/>
      <c r="G242" s="142"/>
      <c r="H242" s="142"/>
      <c r="I242" s="142"/>
      <c r="J242" s="142"/>
      <c r="K242" s="142"/>
      <c r="L242" s="142"/>
      <c r="M242" s="31"/>
      <c r="N242" s="32"/>
      <c r="O242" s="33"/>
      <c r="P242" s="35"/>
      <c r="Q242" s="35"/>
      <c r="R242" s="34"/>
      <c r="S242" s="35"/>
      <c r="T242" s="36"/>
      <c r="U242" s="37"/>
      <c r="V242" s="151"/>
    </row>
    <row r="243" spans="1:22" ht="12.75">
      <c r="A243" s="147"/>
      <c r="B243" s="142"/>
      <c r="C243" s="142"/>
      <c r="D243" s="142"/>
      <c r="E243" s="142"/>
      <c r="F243" s="142"/>
      <c r="G243" s="142"/>
      <c r="H243" s="142"/>
      <c r="I243" s="142"/>
      <c r="J243" s="142"/>
      <c r="K243" s="142"/>
      <c r="L243" s="142"/>
      <c r="M243" s="31"/>
      <c r="N243" s="32"/>
      <c r="O243" s="33"/>
      <c r="P243" s="34"/>
      <c r="Q243" s="35"/>
      <c r="R243" s="35"/>
      <c r="S243" s="35"/>
      <c r="T243" s="38"/>
      <c r="U243" s="39"/>
      <c r="V243" s="151"/>
    </row>
    <row r="244" spans="1:22" ht="13.5" thickBot="1">
      <c r="A244" s="148"/>
      <c r="B244" s="143"/>
      <c r="C244" s="143"/>
      <c r="D244" s="143"/>
      <c r="E244" s="143"/>
      <c r="F244" s="143"/>
      <c r="G244" s="143"/>
      <c r="H244" s="143"/>
      <c r="I244" s="143"/>
      <c r="J244" s="143"/>
      <c r="K244" s="143"/>
      <c r="L244" s="143"/>
      <c r="M244" s="40"/>
      <c r="N244" s="41"/>
      <c r="O244" s="42"/>
      <c r="P244" s="44"/>
      <c r="Q244" s="44"/>
      <c r="R244" s="44"/>
      <c r="S244" s="44"/>
      <c r="T244" s="45"/>
      <c r="U244" s="46"/>
      <c r="V244" s="152"/>
    </row>
    <row r="245" spans="1:22" ht="12.75">
      <c r="A245" s="146"/>
      <c r="B245" s="141"/>
      <c r="C245" s="149" t="str">
        <f>IFERROR(VLOOKUP(B245,VALIDACIÓN!A:B,2,FALSE),"INDICAR DISTRITO")</f>
        <v>INDICAR DISTRITO</v>
      </c>
      <c r="D245" s="141"/>
      <c r="E245" s="141"/>
      <c r="F245" s="141"/>
      <c r="G245" s="141"/>
      <c r="H245" s="141"/>
      <c r="I245" s="141"/>
      <c r="J245" s="144"/>
      <c r="K245" s="141"/>
      <c r="L245" s="145" t="str">
        <f>CONCATENATE(H245," - ",I245)</f>
        <v xml:space="preserve"> - </v>
      </c>
      <c r="M245" s="25" t="str">
        <f ca="1">IFERROR(__xludf.DUMMYFUNCTION("IFERROR(ArrayFormula(QUERY(TRIM('VALIDACIÓN'!$C$2:$H$61),""SELECT Col2, Col3, Col4 WHERE Col1='""&amp;L245&amp;""'"")),""COMPLETAR LOS CAMPOS DE AÑO, CUATRIMESTRE Y ORIENTACIÓN"")"),"COMPLETAR LOS CAMPOS DE AÑO, CUATRIMESTRE Y ORIENTACIÓN")</f>
        <v>COMPLETAR LOS CAMPOS DE AÑO, CUATRIMESTRE Y ORIENTACIÓN</v>
      </c>
      <c r="N245" s="26"/>
      <c r="O245" s="27"/>
      <c r="P245" s="28"/>
      <c r="Q245" s="28"/>
      <c r="R245" s="28"/>
      <c r="S245" s="28"/>
      <c r="T245" s="29"/>
      <c r="U245" s="30"/>
      <c r="V245" s="150"/>
    </row>
    <row r="246" spans="1:22" ht="12.75">
      <c r="A246" s="147"/>
      <c r="B246" s="142"/>
      <c r="C246" s="142"/>
      <c r="D246" s="142"/>
      <c r="E246" s="142"/>
      <c r="F246" s="142"/>
      <c r="G246" s="142"/>
      <c r="H246" s="142"/>
      <c r="I246" s="142"/>
      <c r="J246" s="142"/>
      <c r="K246" s="142"/>
      <c r="L246" s="142"/>
      <c r="M246" s="31"/>
      <c r="N246" s="32"/>
      <c r="O246" s="33"/>
      <c r="P246" s="35"/>
      <c r="Q246" s="35"/>
      <c r="R246" s="34"/>
      <c r="S246" s="35"/>
      <c r="T246" s="36"/>
      <c r="U246" s="37"/>
      <c r="V246" s="151"/>
    </row>
    <row r="247" spans="1:22" ht="12.75">
      <c r="A247" s="147"/>
      <c r="B247" s="142"/>
      <c r="C247" s="142"/>
      <c r="D247" s="142"/>
      <c r="E247" s="142"/>
      <c r="F247" s="142"/>
      <c r="G247" s="142"/>
      <c r="H247" s="142"/>
      <c r="I247" s="142"/>
      <c r="J247" s="142"/>
      <c r="K247" s="142"/>
      <c r="L247" s="142"/>
      <c r="M247" s="31"/>
      <c r="N247" s="32"/>
      <c r="O247" s="33"/>
      <c r="P247" s="35"/>
      <c r="Q247" s="35"/>
      <c r="R247" s="34"/>
      <c r="S247" s="35"/>
      <c r="T247" s="36"/>
      <c r="U247" s="37"/>
      <c r="V247" s="151"/>
    </row>
    <row r="248" spans="1:22" ht="12.75">
      <c r="A248" s="147"/>
      <c r="B248" s="142"/>
      <c r="C248" s="142"/>
      <c r="D248" s="142"/>
      <c r="E248" s="142"/>
      <c r="F248" s="142"/>
      <c r="G248" s="142"/>
      <c r="H248" s="142"/>
      <c r="I248" s="142"/>
      <c r="J248" s="142"/>
      <c r="K248" s="142"/>
      <c r="L248" s="142"/>
      <c r="M248" s="31"/>
      <c r="N248" s="32"/>
      <c r="O248" s="33"/>
      <c r="P248" s="34"/>
      <c r="Q248" s="35"/>
      <c r="R248" s="35"/>
      <c r="S248" s="35"/>
      <c r="T248" s="38"/>
      <c r="U248" s="39"/>
      <c r="V248" s="151"/>
    </row>
    <row r="249" spans="1:22" ht="13.5" thickBot="1">
      <c r="A249" s="148"/>
      <c r="B249" s="143"/>
      <c r="C249" s="143"/>
      <c r="D249" s="143"/>
      <c r="E249" s="143"/>
      <c r="F249" s="143"/>
      <c r="G249" s="143"/>
      <c r="H249" s="143"/>
      <c r="I249" s="143"/>
      <c r="J249" s="143"/>
      <c r="K249" s="143"/>
      <c r="L249" s="143"/>
      <c r="M249" s="40"/>
      <c r="N249" s="41"/>
      <c r="O249" s="42"/>
      <c r="P249" s="44"/>
      <c r="Q249" s="44"/>
      <c r="R249" s="44"/>
      <c r="S249" s="44"/>
      <c r="T249" s="45"/>
      <c r="U249" s="46"/>
      <c r="V249" s="152"/>
    </row>
    <row r="250" spans="1:22" ht="12.75">
      <c r="A250" s="146"/>
      <c r="B250" s="141"/>
      <c r="C250" s="149" t="str">
        <f>IFERROR(VLOOKUP(B250,VALIDACIÓN!A:B,2,FALSE),"INDICAR DISTRITO")</f>
        <v>INDICAR DISTRITO</v>
      </c>
      <c r="D250" s="141"/>
      <c r="E250" s="141"/>
      <c r="F250" s="141"/>
      <c r="G250" s="141"/>
      <c r="H250" s="141"/>
      <c r="I250" s="141"/>
      <c r="J250" s="144"/>
      <c r="K250" s="141"/>
      <c r="L250" s="145" t="str">
        <f>CONCATENATE(H250," - ",I250)</f>
        <v xml:space="preserve"> - </v>
      </c>
      <c r="M250" s="25" t="str">
        <f ca="1">IFERROR(__xludf.DUMMYFUNCTION("IFERROR(ArrayFormula(QUERY(TRIM('VALIDACIÓN'!$C$2:$H$61),""SELECT Col2, Col3, Col4 WHERE Col1='""&amp;L250&amp;""'"")),""COMPLETAR LOS CAMPOS DE AÑO, CUATRIMESTRE Y ORIENTACIÓN"")"),"COMPLETAR LOS CAMPOS DE AÑO, CUATRIMESTRE Y ORIENTACIÓN")</f>
        <v>COMPLETAR LOS CAMPOS DE AÑO, CUATRIMESTRE Y ORIENTACIÓN</v>
      </c>
      <c r="N250" s="26"/>
      <c r="O250" s="27"/>
      <c r="P250" s="28"/>
      <c r="Q250" s="28"/>
      <c r="R250" s="28"/>
      <c r="S250" s="28"/>
      <c r="T250" s="29"/>
      <c r="U250" s="30"/>
      <c r="V250" s="150"/>
    </row>
    <row r="251" spans="1:22" ht="12.75">
      <c r="A251" s="147"/>
      <c r="B251" s="142"/>
      <c r="C251" s="142"/>
      <c r="D251" s="142"/>
      <c r="E251" s="142"/>
      <c r="F251" s="142"/>
      <c r="G251" s="142"/>
      <c r="H251" s="142"/>
      <c r="I251" s="142"/>
      <c r="J251" s="142"/>
      <c r="K251" s="142"/>
      <c r="L251" s="142"/>
      <c r="M251" s="31"/>
      <c r="N251" s="32"/>
      <c r="O251" s="33"/>
      <c r="P251" s="35"/>
      <c r="Q251" s="35"/>
      <c r="R251" s="34"/>
      <c r="S251" s="35"/>
      <c r="T251" s="36"/>
      <c r="U251" s="37"/>
      <c r="V251" s="151"/>
    </row>
    <row r="252" spans="1:22" ht="12.75">
      <c r="A252" s="147"/>
      <c r="B252" s="142"/>
      <c r="C252" s="142"/>
      <c r="D252" s="142"/>
      <c r="E252" s="142"/>
      <c r="F252" s="142"/>
      <c r="G252" s="142"/>
      <c r="H252" s="142"/>
      <c r="I252" s="142"/>
      <c r="J252" s="142"/>
      <c r="K252" s="142"/>
      <c r="L252" s="142"/>
      <c r="M252" s="31"/>
      <c r="N252" s="32"/>
      <c r="O252" s="33"/>
      <c r="P252" s="35"/>
      <c r="Q252" s="35"/>
      <c r="R252" s="34"/>
      <c r="S252" s="35"/>
      <c r="T252" s="36"/>
      <c r="U252" s="37"/>
      <c r="V252" s="151"/>
    </row>
    <row r="253" spans="1:22" ht="12.75">
      <c r="A253" s="147"/>
      <c r="B253" s="142"/>
      <c r="C253" s="142"/>
      <c r="D253" s="142"/>
      <c r="E253" s="142"/>
      <c r="F253" s="142"/>
      <c r="G253" s="142"/>
      <c r="H253" s="142"/>
      <c r="I253" s="142"/>
      <c r="J253" s="142"/>
      <c r="K253" s="142"/>
      <c r="L253" s="142"/>
      <c r="M253" s="31"/>
      <c r="N253" s="32"/>
      <c r="O253" s="33"/>
      <c r="P253" s="34"/>
      <c r="Q253" s="35"/>
      <c r="R253" s="35"/>
      <c r="S253" s="35"/>
      <c r="T253" s="38"/>
      <c r="U253" s="39"/>
      <c r="V253" s="151"/>
    </row>
    <row r="254" spans="1:22" ht="13.5" thickBot="1">
      <c r="A254" s="148"/>
      <c r="B254" s="143"/>
      <c r="C254" s="143"/>
      <c r="D254" s="143"/>
      <c r="E254" s="143"/>
      <c r="F254" s="143"/>
      <c r="G254" s="143"/>
      <c r="H254" s="143"/>
      <c r="I254" s="143"/>
      <c r="J254" s="143"/>
      <c r="K254" s="143"/>
      <c r="L254" s="143"/>
      <c r="M254" s="40"/>
      <c r="N254" s="41"/>
      <c r="O254" s="42"/>
      <c r="P254" s="44"/>
      <c r="Q254" s="44"/>
      <c r="R254" s="44"/>
      <c r="S254" s="44"/>
      <c r="T254" s="45"/>
      <c r="U254" s="46"/>
      <c r="V254" s="152"/>
    </row>
    <row r="255" spans="1:22" ht="12.75">
      <c r="A255" s="146"/>
      <c r="B255" s="141"/>
      <c r="C255" s="149" t="str">
        <f>IFERROR(VLOOKUP(B255,VALIDACIÓN!A:B,2,FALSE),"INDICAR DISTRITO")</f>
        <v>INDICAR DISTRITO</v>
      </c>
      <c r="D255" s="141"/>
      <c r="E255" s="141"/>
      <c r="F255" s="141"/>
      <c r="G255" s="141"/>
      <c r="H255" s="141"/>
      <c r="I255" s="141"/>
      <c r="J255" s="144"/>
      <c r="K255" s="141"/>
      <c r="L255" s="145" t="str">
        <f>CONCATENATE(H255," - ",I255)</f>
        <v xml:space="preserve"> - </v>
      </c>
      <c r="M255" s="25" t="str">
        <f ca="1">IFERROR(__xludf.DUMMYFUNCTION("IFERROR(ArrayFormula(QUERY(TRIM('VALIDACIÓN'!$C$2:$H$61),""SELECT Col2, Col3, Col4 WHERE Col1='""&amp;L255&amp;""'"")),""COMPLETAR LOS CAMPOS DE AÑO, CUATRIMESTRE Y ORIENTACIÓN"")"),"COMPLETAR LOS CAMPOS DE AÑO, CUATRIMESTRE Y ORIENTACIÓN")</f>
        <v>COMPLETAR LOS CAMPOS DE AÑO, CUATRIMESTRE Y ORIENTACIÓN</v>
      </c>
      <c r="N255" s="26"/>
      <c r="O255" s="27"/>
      <c r="P255" s="28"/>
      <c r="Q255" s="28"/>
      <c r="R255" s="28"/>
      <c r="S255" s="28"/>
      <c r="T255" s="29"/>
      <c r="U255" s="30"/>
      <c r="V255" s="150"/>
    </row>
    <row r="256" spans="1:22" ht="12.75">
      <c r="A256" s="147"/>
      <c r="B256" s="142"/>
      <c r="C256" s="142"/>
      <c r="D256" s="142"/>
      <c r="E256" s="142"/>
      <c r="F256" s="142"/>
      <c r="G256" s="142"/>
      <c r="H256" s="142"/>
      <c r="I256" s="142"/>
      <c r="J256" s="142"/>
      <c r="K256" s="142"/>
      <c r="L256" s="142"/>
      <c r="M256" s="31"/>
      <c r="N256" s="32"/>
      <c r="O256" s="33"/>
      <c r="P256" s="35"/>
      <c r="Q256" s="35"/>
      <c r="R256" s="34"/>
      <c r="S256" s="35"/>
      <c r="T256" s="36"/>
      <c r="U256" s="37"/>
      <c r="V256" s="151"/>
    </row>
    <row r="257" spans="1:22" ht="12.75">
      <c r="A257" s="147"/>
      <c r="B257" s="142"/>
      <c r="C257" s="142"/>
      <c r="D257" s="142"/>
      <c r="E257" s="142"/>
      <c r="F257" s="142"/>
      <c r="G257" s="142"/>
      <c r="H257" s="142"/>
      <c r="I257" s="142"/>
      <c r="J257" s="142"/>
      <c r="K257" s="142"/>
      <c r="L257" s="142"/>
      <c r="M257" s="31"/>
      <c r="N257" s="32"/>
      <c r="O257" s="33"/>
      <c r="P257" s="35"/>
      <c r="Q257" s="35"/>
      <c r="R257" s="34"/>
      <c r="S257" s="35"/>
      <c r="T257" s="36"/>
      <c r="U257" s="37"/>
      <c r="V257" s="151"/>
    </row>
    <row r="258" spans="1:22" ht="12.75">
      <c r="A258" s="147"/>
      <c r="B258" s="142"/>
      <c r="C258" s="142"/>
      <c r="D258" s="142"/>
      <c r="E258" s="142"/>
      <c r="F258" s="142"/>
      <c r="G258" s="142"/>
      <c r="H258" s="142"/>
      <c r="I258" s="142"/>
      <c r="J258" s="142"/>
      <c r="K258" s="142"/>
      <c r="L258" s="142"/>
      <c r="M258" s="31"/>
      <c r="N258" s="32"/>
      <c r="O258" s="33"/>
      <c r="P258" s="34"/>
      <c r="Q258" s="35"/>
      <c r="R258" s="35"/>
      <c r="S258" s="35"/>
      <c r="T258" s="38"/>
      <c r="U258" s="39"/>
      <c r="V258" s="151"/>
    </row>
    <row r="259" spans="1:22" ht="13.5" thickBot="1">
      <c r="A259" s="148"/>
      <c r="B259" s="143"/>
      <c r="C259" s="143"/>
      <c r="D259" s="143"/>
      <c r="E259" s="143"/>
      <c r="F259" s="143"/>
      <c r="G259" s="143"/>
      <c r="H259" s="143"/>
      <c r="I259" s="143"/>
      <c r="J259" s="143"/>
      <c r="K259" s="143"/>
      <c r="L259" s="143"/>
      <c r="M259" s="40"/>
      <c r="N259" s="41"/>
      <c r="O259" s="42"/>
      <c r="P259" s="44"/>
      <c r="Q259" s="44"/>
      <c r="R259" s="44"/>
      <c r="S259" s="44"/>
      <c r="T259" s="45"/>
      <c r="U259" s="46"/>
      <c r="V259" s="152"/>
    </row>
    <row r="260" spans="1:22" ht="12.75">
      <c r="A260" s="146"/>
      <c r="B260" s="141"/>
      <c r="C260" s="149" t="str">
        <f>IFERROR(VLOOKUP(B260,VALIDACIÓN!A:B,2,FALSE),"INDICAR DISTRITO")</f>
        <v>INDICAR DISTRITO</v>
      </c>
      <c r="D260" s="141"/>
      <c r="E260" s="141"/>
      <c r="F260" s="141"/>
      <c r="G260" s="141"/>
      <c r="H260" s="141"/>
      <c r="I260" s="141"/>
      <c r="J260" s="144"/>
      <c r="K260" s="141"/>
      <c r="L260" s="145" t="str">
        <f>CONCATENATE(H260," - ",I260)</f>
        <v xml:space="preserve"> - </v>
      </c>
      <c r="M260" s="25" t="str">
        <f ca="1">IFERROR(__xludf.DUMMYFUNCTION("IFERROR(ArrayFormula(QUERY(TRIM('VALIDACIÓN'!$C$2:$H$61),""SELECT Col2, Col3, Col4 WHERE Col1='""&amp;L260&amp;""'"")),""COMPLETAR LOS CAMPOS DE AÑO, CUATRIMESTRE Y ORIENTACIÓN"")"),"COMPLETAR LOS CAMPOS DE AÑO, CUATRIMESTRE Y ORIENTACIÓN")</f>
        <v>COMPLETAR LOS CAMPOS DE AÑO, CUATRIMESTRE Y ORIENTACIÓN</v>
      </c>
      <c r="N260" s="26"/>
      <c r="O260" s="27"/>
      <c r="P260" s="28"/>
      <c r="Q260" s="28"/>
      <c r="R260" s="28"/>
      <c r="S260" s="28"/>
      <c r="T260" s="29"/>
      <c r="U260" s="30"/>
      <c r="V260" s="150"/>
    </row>
    <row r="261" spans="1:22" ht="12.75">
      <c r="A261" s="147"/>
      <c r="B261" s="142"/>
      <c r="C261" s="142"/>
      <c r="D261" s="142"/>
      <c r="E261" s="142"/>
      <c r="F261" s="142"/>
      <c r="G261" s="142"/>
      <c r="H261" s="142"/>
      <c r="I261" s="142"/>
      <c r="J261" s="142"/>
      <c r="K261" s="142"/>
      <c r="L261" s="142"/>
      <c r="M261" s="31"/>
      <c r="N261" s="32"/>
      <c r="O261" s="33"/>
      <c r="P261" s="35"/>
      <c r="Q261" s="35"/>
      <c r="R261" s="34"/>
      <c r="S261" s="35"/>
      <c r="T261" s="36"/>
      <c r="U261" s="37"/>
      <c r="V261" s="151"/>
    </row>
    <row r="262" spans="1:22" ht="12.75">
      <c r="A262" s="147"/>
      <c r="B262" s="142"/>
      <c r="C262" s="142"/>
      <c r="D262" s="142"/>
      <c r="E262" s="142"/>
      <c r="F262" s="142"/>
      <c r="G262" s="142"/>
      <c r="H262" s="142"/>
      <c r="I262" s="142"/>
      <c r="J262" s="142"/>
      <c r="K262" s="142"/>
      <c r="L262" s="142"/>
      <c r="M262" s="31"/>
      <c r="N262" s="32"/>
      <c r="O262" s="33"/>
      <c r="P262" s="35"/>
      <c r="Q262" s="35"/>
      <c r="R262" s="34"/>
      <c r="S262" s="35"/>
      <c r="T262" s="36"/>
      <c r="U262" s="37"/>
      <c r="V262" s="151"/>
    </row>
    <row r="263" spans="1:22" ht="12.75">
      <c r="A263" s="147"/>
      <c r="B263" s="142"/>
      <c r="C263" s="142"/>
      <c r="D263" s="142"/>
      <c r="E263" s="142"/>
      <c r="F263" s="142"/>
      <c r="G263" s="142"/>
      <c r="H263" s="142"/>
      <c r="I263" s="142"/>
      <c r="J263" s="142"/>
      <c r="K263" s="142"/>
      <c r="L263" s="142"/>
      <c r="M263" s="31"/>
      <c r="N263" s="32"/>
      <c r="O263" s="33"/>
      <c r="P263" s="34"/>
      <c r="Q263" s="35"/>
      <c r="R263" s="35"/>
      <c r="S263" s="35"/>
      <c r="T263" s="38"/>
      <c r="U263" s="39"/>
      <c r="V263" s="151"/>
    </row>
    <row r="264" spans="1:22" ht="13.5" thickBot="1">
      <c r="A264" s="148"/>
      <c r="B264" s="143"/>
      <c r="C264" s="143"/>
      <c r="D264" s="143"/>
      <c r="E264" s="143"/>
      <c r="F264" s="143"/>
      <c r="G264" s="143"/>
      <c r="H264" s="143"/>
      <c r="I264" s="143"/>
      <c r="J264" s="143"/>
      <c r="K264" s="143"/>
      <c r="L264" s="143"/>
      <c r="M264" s="40"/>
      <c r="N264" s="41"/>
      <c r="O264" s="42"/>
      <c r="P264" s="44"/>
      <c r="Q264" s="44"/>
      <c r="R264" s="44"/>
      <c r="S264" s="44"/>
      <c r="T264" s="45"/>
      <c r="U264" s="46"/>
      <c r="V264" s="152"/>
    </row>
    <row r="265" spans="1:22" ht="12.75">
      <c r="A265" s="146"/>
      <c r="B265" s="141"/>
      <c r="C265" s="149" t="str">
        <f>IFERROR(VLOOKUP(B265,VALIDACIÓN!A:B,2,FALSE),"INDICAR DISTRITO")</f>
        <v>INDICAR DISTRITO</v>
      </c>
      <c r="D265" s="141"/>
      <c r="E265" s="141"/>
      <c r="F265" s="141"/>
      <c r="G265" s="141"/>
      <c r="H265" s="141"/>
      <c r="I265" s="141"/>
      <c r="J265" s="144"/>
      <c r="K265" s="141"/>
      <c r="L265" s="145" t="str">
        <f>CONCATENATE(H265," - ",I265)</f>
        <v xml:space="preserve"> - </v>
      </c>
      <c r="M265" s="25" t="str">
        <f ca="1">IFERROR(__xludf.DUMMYFUNCTION("IFERROR(ArrayFormula(QUERY(TRIM('VALIDACIÓN'!$C$2:$H$61),""SELECT Col2, Col3, Col4 WHERE Col1='""&amp;L265&amp;""'"")),""COMPLETAR LOS CAMPOS DE AÑO, CUATRIMESTRE Y ORIENTACIÓN"")"),"COMPLETAR LOS CAMPOS DE AÑO, CUATRIMESTRE Y ORIENTACIÓN")</f>
        <v>COMPLETAR LOS CAMPOS DE AÑO, CUATRIMESTRE Y ORIENTACIÓN</v>
      </c>
      <c r="N265" s="26"/>
      <c r="O265" s="27"/>
      <c r="P265" s="28"/>
      <c r="Q265" s="28"/>
      <c r="R265" s="28"/>
      <c r="S265" s="28"/>
      <c r="T265" s="29"/>
      <c r="U265" s="30"/>
      <c r="V265" s="150"/>
    </row>
    <row r="266" spans="1:22" ht="12.75">
      <c r="A266" s="147"/>
      <c r="B266" s="142"/>
      <c r="C266" s="142"/>
      <c r="D266" s="142"/>
      <c r="E266" s="142"/>
      <c r="F266" s="142"/>
      <c r="G266" s="142"/>
      <c r="H266" s="142"/>
      <c r="I266" s="142"/>
      <c r="J266" s="142"/>
      <c r="K266" s="142"/>
      <c r="L266" s="142"/>
      <c r="M266" s="31"/>
      <c r="N266" s="32"/>
      <c r="O266" s="33"/>
      <c r="P266" s="35"/>
      <c r="Q266" s="35"/>
      <c r="R266" s="34"/>
      <c r="S266" s="35"/>
      <c r="T266" s="36"/>
      <c r="U266" s="37"/>
      <c r="V266" s="151"/>
    </row>
    <row r="267" spans="1:22" ht="12.75">
      <c r="A267" s="147"/>
      <c r="B267" s="142"/>
      <c r="C267" s="142"/>
      <c r="D267" s="142"/>
      <c r="E267" s="142"/>
      <c r="F267" s="142"/>
      <c r="G267" s="142"/>
      <c r="H267" s="142"/>
      <c r="I267" s="142"/>
      <c r="J267" s="142"/>
      <c r="K267" s="142"/>
      <c r="L267" s="142"/>
      <c r="M267" s="31"/>
      <c r="N267" s="32"/>
      <c r="O267" s="33"/>
      <c r="P267" s="35"/>
      <c r="Q267" s="35"/>
      <c r="R267" s="34"/>
      <c r="S267" s="35"/>
      <c r="T267" s="36"/>
      <c r="U267" s="37"/>
      <c r="V267" s="151"/>
    </row>
    <row r="268" spans="1:22" ht="12.75">
      <c r="A268" s="147"/>
      <c r="B268" s="142"/>
      <c r="C268" s="142"/>
      <c r="D268" s="142"/>
      <c r="E268" s="142"/>
      <c r="F268" s="142"/>
      <c r="G268" s="142"/>
      <c r="H268" s="142"/>
      <c r="I268" s="142"/>
      <c r="J268" s="142"/>
      <c r="K268" s="142"/>
      <c r="L268" s="142"/>
      <c r="M268" s="31"/>
      <c r="N268" s="32"/>
      <c r="O268" s="33"/>
      <c r="P268" s="34"/>
      <c r="Q268" s="35"/>
      <c r="R268" s="35"/>
      <c r="S268" s="35"/>
      <c r="T268" s="38"/>
      <c r="U268" s="39"/>
      <c r="V268" s="151"/>
    </row>
    <row r="269" spans="1:22" ht="13.5" thickBot="1">
      <c r="A269" s="148"/>
      <c r="B269" s="143"/>
      <c r="C269" s="143"/>
      <c r="D269" s="143"/>
      <c r="E269" s="143"/>
      <c r="F269" s="143"/>
      <c r="G269" s="143"/>
      <c r="H269" s="143"/>
      <c r="I269" s="143"/>
      <c r="J269" s="143"/>
      <c r="K269" s="143"/>
      <c r="L269" s="143"/>
      <c r="M269" s="40"/>
      <c r="N269" s="41"/>
      <c r="O269" s="42"/>
      <c r="P269" s="44"/>
      <c r="Q269" s="44"/>
      <c r="R269" s="44"/>
      <c r="S269" s="44"/>
      <c r="T269" s="45"/>
      <c r="U269" s="46"/>
      <c r="V269" s="152"/>
    </row>
    <row r="270" spans="1:22" ht="12.75">
      <c r="A270" s="146"/>
      <c r="B270" s="141"/>
      <c r="C270" s="149" t="str">
        <f>IFERROR(VLOOKUP(B270,VALIDACIÓN!A:B,2,FALSE),"INDICAR DISTRITO")</f>
        <v>INDICAR DISTRITO</v>
      </c>
      <c r="D270" s="141"/>
      <c r="E270" s="141"/>
      <c r="F270" s="141"/>
      <c r="G270" s="141"/>
      <c r="H270" s="141"/>
      <c r="I270" s="141"/>
      <c r="J270" s="144"/>
      <c r="K270" s="141"/>
      <c r="L270" s="145" t="str">
        <f>CONCATENATE(H270," - ",I270)</f>
        <v xml:space="preserve"> - </v>
      </c>
      <c r="M270" s="25" t="str">
        <f ca="1">IFERROR(__xludf.DUMMYFUNCTION("IFERROR(ArrayFormula(QUERY(TRIM('VALIDACIÓN'!$C$2:$H$61),""SELECT Col2, Col3, Col4 WHERE Col1='""&amp;L270&amp;""'"")),""COMPLETAR LOS CAMPOS DE AÑO, CUATRIMESTRE Y ORIENTACIÓN"")"),"COMPLETAR LOS CAMPOS DE AÑO, CUATRIMESTRE Y ORIENTACIÓN")</f>
        <v>COMPLETAR LOS CAMPOS DE AÑO, CUATRIMESTRE Y ORIENTACIÓN</v>
      </c>
      <c r="N270" s="26"/>
      <c r="O270" s="27"/>
      <c r="P270" s="28"/>
      <c r="Q270" s="28"/>
      <c r="R270" s="28"/>
      <c r="S270" s="28"/>
      <c r="T270" s="29"/>
      <c r="U270" s="30"/>
      <c r="V270" s="150"/>
    </row>
    <row r="271" spans="1:22" ht="12.75">
      <c r="A271" s="147"/>
      <c r="B271" s="142"/>
      <c r="C271" s="142"/>
      <c r="D271" s="142"/>
      <c r="E271" s="142"/>
      <c r="F271" s="142"/>
      <c r="G271" s="142"/>
      <c r="H271" s="142"/>
      <c r="I271" s="142"/>
      <c r="J271" s="142"/>
      <c r="K271" s="142"/>
      <c r="L271" s="142"/>
      <c r="M271" s="31"/>
      <c r="N271" s="32"/>
      <c r="O271" s="33"/>
      <c r="P271" s="35"/>
      <c r="Q271" s="35"/>
      <c r="R271" s="34"/>
      <c r="S271" s="35"/>
      <c r="T271" s="36"/>
      <c r="U271" s="37"/>
      <c r="V271" s="151"/>
    </row>
    <row r="272" spans="1:22" ht="12.75">
      <c r="A272" s="147"/>
      <c r="B272" s="142"/>
      <c r="C272" s="142"/>
      <c r="D272" s="142"/>
      <c r="E272" s="142"/>
      <c r="F272" s="142"/>
      <c r="G272" s="142"/>
      <c r="H272" s="142"/>
      <c r="I272" s="142"/>
      <c r="J272" s="142"/>
      <c r="K272" s="142"/>
      <c r="L272" s="142"/>
      <c r="M272" s="31"/>
      <c r="N272" s="32"/>
      <c r="O272" s="33"/>
      <c r="P272" s="35"/>
      <c r="Q272" s="35"/>
      <c r="R272" s="34"/>
      <c r="S272" s="35"/>
      <c r="T272" s="36"/>
      <c r="U272" s="37"/>
      <c r="V272" s="151"/>
    </row>
    <row r="273" spans="1:22" ht="12.75">
      <c r="A273" s="147"/>
      <c r="B273" s="142"/>
      <c r="C273" s="142"/>
      <c r="D273" s="142"/>
      <c r="E273" s="142"/>
      <c r="F273" s="142"/>
      <c r="G273" s="142"/>
      <c r="H273" s="142"/>
      <c r="I273" s="142"/>
      <c r="J273" s="142"/>
      <c r="K273" s="142"/>
      <c r="L273" s="142"/>
      <c r="M273" s="31"/>
      <c r="N273" s="32"/>
      <c r="O273" s="33"/>
      <c r="P273" s="34"/>
      <c r="Q273" s="35"/>
      <c r="R273" s="35"/>
      <c r="S273" s="35"/>
      <c r="T273" s="38"/>
      <c r="U273" s="39"/>
      <c r="V273" s="151"/>
    </row>
    <row r="274" spans="1:22" ht="13.5" thickBot="1">
      <c r="A274" s="148"/>
      <c r="B274" s="143"/>
      <c r="C274" s="143"/>
      <c r="D274" s="143"/>
      <c r="E274" s="143"/>
      <c r="F274" s="143"/>
      <c r="G274" s="143"/>
      <c r="H274" s="143"/>
      <c r="I274" s="143"/>
      <c r="J274" s="143"/>
      <c r="K274" s="143"/>
      <c r="L274" s="143"/>
      <c r="M274" s="40"/>
      <c r="N274" s="41"/>
      <c r="O274" s="42"/>
      <c r="P274" s="44"/>
      <c r="Q274" s="44"/>
      <c r="R274" s="44"/>
      <c r="S274" s="44"/>
      <c r="T274" s="45"/>
      <c r="U274" s="46"/>
      <c r="V274" s="152"/>
    </row>
    <row r="275" spans="1:22" ht="12.75">
      <c r="A275" s="146"/>
      <c r="B275" s="141"/>
      <c r="C275" s="149" t="str">
        <f>IFERROR(VLOOKUP(B275,VALIDACIÓN!A:B,2,FALSE),"INDICAR DISTRITO")</f>
        <v>INDICAR DISTRITO</v>
      </c>
      <c r="D275" s="141"/>
      <c r="E275" s="141"/>
      <c r="F275" s="141"/>
      <c r="G275" s="141"/>
      <c r="H275" s="141"/>
      <c r="I275" s="141"/>
      <c r="J275" s="144"/>
      <c r="K275" s="141"/>
      <c r="L275" s="145" t="str">
        <f>CONCATENATE(H275," - ",I275)</f>
        <v xml:space="preserve"> - </v>
      </c>
      <c r="M275" s="25" t="str">
        <f ca="1">IFERROR(__xludf.DUMMYFUNCTION("IFERROR(ArrayFormula(QUERY(TRIM('VALIDACIÓN'!$C$2:$H$61),""SELECT Col2, Col3, Col4 WHERE Col1='""&amp;L275&amp;""'"")),""COMPLETAR LOS CAMPOS DE AÑO, CUATRIMESTRE Y ORIENTACIÓN"")"),"COMPLETAR LOS CAMPOS DE AÑO, CUATRIMESTRE Y ORIENTACIÓN")</f>
        <v>COMPLETAR LOS CAMPOS DE AÑO, CUATRIMESTRE Y ORIENTACIÓN</v>
      </c>
      <c r="N275" s="26"/>
      <c r="O275" s="27"/>
      <c r="P275" s="28"/>
      <c r="Q275" s="28"/>
      <c r="R275" s="28"/>
      <c r="S275" s="28"/>
      <c r="T275" s="29"/>
      <c r="U275" s="30"/>
      <c r="V275" s="150"/>
    </row>
    <row r="276" spans="1:22" ht="12.75">
      <c r="A276" s="147"/>
      <c r="B276" s="142"/>
      <c r="C276" s="142"/>
      <c r="D276" s="142"/>
      <c r="E276" s="142"/>
      <c r="F276" s="142"/>
      <c r="G276" s="142"/>
      <c r="H276" s="142"/>
      <c r="I276" s="142"/>
      <c r="J276" s="142"/>
      <c r="K276" s="142"/>
      <c r="L276" s="142"/>
      <c r="M276" s="31"/>
      <c r="N276" s="32"/>
      <c r="O276" s="33"/>
      <c r="P276" s="35"/>
      <c r="Q276" s="35"/>
      <c r="R276" s="34"/>
      <c r="S276" s="35"/>
      <c r="T276" s="36"/>
      <c r="U276" s="37"/>
      <c r="V276" s="151"/>
    </row>
    <row r="277" spans="1:22" ht="12.75">
      <c r="A277" s="147"/>
      <c r="B277" s="142"/>
      <c r="C277" s="142"/>
      <c r="D277" s="142"/>
      <c r="E277" s="142"/>
      <c r="F277" s="142"/>
      <c r="G277" s="142"/>
      <c r="H277" s="142"/>
      <c r="I277" s="142"/>
      <c r="J277" s="142"/>
      <c r="K277" s="142"/>
      <c r="L277" s="142"/>
      <c r="M277" s="31"/>
      <c r="N277" s="32"/>
      <c r="O277" s="33"/>
      <c r="P277" s="35"/>
      <c r="Q277" s="35"/>
      <c r="R277" s="34"/>
      <c r="S277" s="35"/>
      <c r="T277" s="36"/>
      <c r="U277" s="37"/>
      <c r="V277" s="151"/>
    </row>
    <row r="278" spans="1:22" ht="12.75">
      <c r="A278" s="147"/>
      <c r="B278" s="142"/>
      <c r="C278" s="142"/>
      <c r="D278" s="142"/>
      <c r="E278" s="142"/>
      <c r="F278" s="142"/>
      <c r="G278" s="142"/>
      <c r="H278" s="142"/>
      <c r="I278" s="142"/>
      <c r="J278" s="142"/>
      <c r="K278" s="142"/>
      <c r="L278" s="142"/>
      <c r="M278" s="31"/>
      <c r="N278" s="32"/>
      <c r="O278" s="33"/>
      <c r="P278" s="34"/>
      <c r="Q278" s="35"/>
      <c r="R278" s="35"/>
      <c r="S278" s="35"/>
      <c r="T278" s="38"/>
      <c r="U278" s="39"/>
      <c r="V278" s="151"/>
    </row>
    <row r="279" spans="1:22" ht="13.5" thickBot="1">
      <c r="A279" s="148"/>
      <c r="B279" s="143"/>
      <c r="C279" s="143"/>
      <c r="D279" s="143"/>
      <c r="E279" s="143"/>
      <c r="F279" s="143"/>
      <c r="G279" s="143"/>
      <c r="H279" s="143"/>
      <c r="I279" s="143"/>
      <c r="J279" s="143"/>
      <c r="K279" s="143"/>
      <c r="L279" s="143"/>
      <c r="M279" s="40"/>
      <c r="N279" s="41"/>
      <c r="O279" s="42"/>
      <c r="P279" s="44"/>
      <c r="Q279" s="44"/>
      <c r="R279" s="44"/>
      <c r="S279" s="44"/>
      <c r="T279" s="45"/>
      <c r="U279" s="46"/>
      <c r="V279" s="152"/>
    </row>
    <row r="280" spans="1:22" ht="12.75">
      <c r="A280" s="146"/>
      <c r="B280" s="141"/>
      <c r="C280" s="149" t="str">
        <f>IFERROR(VLOOKUP(B280,VALIDACIÓN!A:B,2,FALSE),"INDICAR DISTRITO")</f>
        <v>INDICAR DISTRITO</v>
      </c>
      <c r="D280" s="141"/>
      <c r="E280" s="141"/>
      <c r="F280" s="141"/>
      <c r="G280" s="141"/>
      <c r="H280" s="141"/>
      <c r="I280" s="141"/>
      <c r="J280" s="144"/>
      <c r="K280" s="141"/>
      <c r="L280" s="145" t="str">
        <f>CONCATENATE(H280," - ",I280)</f>
        <v xml:space="preserve"> - </v>
      </c>
      <c r="M280" s="25" t="str">
        <f ca="1">IFERROR(__xludf.DUMMYFUNCTION("IFERROR(ArrayFormula(QUERY(TRIM('VALIDACIÓN'!$C$2:$H$61),""SELECT Col2, Col3, Col4 WHERE Col1='""&amp;L280&amp;""'"")),""COMPLETAR LOS CAMPOS DE AÑO, CUATRIMESTRE Y ORIENTACIÓN"")"),"COMPLETAR LOS CAMPOS DE AÑO, CUATRIMESTRE Y ORIENTACIÓN")</f>
        <v>COMPLETAR LOS CAMPOS DE AÑO, CUATRIMESTRE Y ORIENTACIÓN</v>
      </c>
      <c r="N280" s="26"/>
      <c r="O280" s="27"/>
      <c r="P280" s="28"/>
      <c r="Q280" s="28"/>
      <c r="R280" s="28"/>
      <c r="S280" s="28"/>
      <c r="T280" s="29"/>
      <c r="U280" s="30"/>
      <c r="V280" s="150"/>
    </row>
    <row r="281" spans="1:22" ht="12.75">
      <c r="A281" s="147"/>
      <c r="B281" s="142"/>
      <c r="C281" s="142"/>
      <c r="D281" s="142"/>
      <c r="E281" s="142"/>
      <c r="F281" s="142"/>
      <c r="G281" s="142"/>
      <c r="H281" s="142"/>
      <c r="I281" s="142"/>
      <c r="J281" s="142"/>
      <c r="K281" s="142"/>
      <c r="L281" s="142"/>
      <c r="M281" s="31"/>
      <c r="N281" s="32"/>
      <c r="O281" s="33"/>
      <c r="P281" s="35"/>
      <c r="Q281" s="35"/>
      <c r="R281" s="34"/>
      <c r="S281" s="35"/>
      <c r="T281" s="36"/>
      <c r="U281" s="37"/>
      <c r="V281" s="151"/>
    </row>
    <row r="282" spans="1:22" ht="12.75">
      <c r="A282" s="147"/>
      <c r="B282" s="142"/>
      <c r="C282" s="142"/>
      <c r="D282" s="142"/>
      <c r="E282" s="142"/>
      <c r="F282" s="142"/>
      <c r="G282" s="142"/>
      <c r="H282" s="142"/>
      <c r="I282" s="142"/>
      <c r="J282" s="142"/>
      <c r="K282" s="142"/>
      <c r="L282" s="142"/>
      <c r="M282" s="31"/>
      <c r="N282" s="32"/>
      <c r="O282" s="33"/>
      <c r="P282" s="35"/>
      <c r="Q282" s="35"/>
      <c r="R282" s="34"/>
      <c r="S282" s="35"/>
      <c r="T282" s="36"/>
      <c r="U282" s="37"/>
      <c r="V282" s="151"/>
    </row>
    <row r="283" spans="1:22" ht="12.75">
      <c r="A283" s="147"/>
      <c r="B283" s="142"/>
      <c r="C283" s="142"/>
      <c r="D283" s="142"/>
      <c r="E283" s="142"/>
      <c r="F283" s="142"/>
      <c r="G283" s="142"/>
      <c r="H283" s="142"/>
      <c r="I283" s="142"/>
      <c r="J283" s="142"/>
      <c r="K283" s="142"/>
      <c r="L283" s="142"/>
      <c r="M283" s="31"/>
      <c r="N283" s="32"/>
      <c r="O283" s="33"/>
      <c r="P283" s="34"/>
      <c r="Q283" s="35"/>
      <c r="R283" s="35"/>
      <c r="S283" s="35"/>
      <c r="T283" s="38"/>
      <c r="U283" s="39"/>
      <c r="V283" s="151"/>
    </row>
    <row r="284" spans="1:22" ht="13.5" thickBot="1">
      <c r="A284" s="148"/>
      <c r="B284" s="143"/>
      <c r="C284" s="143"/>
      <c r="D284" s="143"/>
      <c r="E284" s="143"/>
      <c r="F284" s="143"/>
      <c r="G284" s="143"/>
      <c r="H284" s="143"/>
      <c r="I284" s="143"/>
      <c r="J284" s="143"/>
      <c r="K284" s="143"/>
      <c r="L284" s="143"/>
      <c r="M284" s="40"/>
      <c r="N284" s="41"/>
      <c r="O284" s="42"/>
      <c r="P284" s="44"/>
      <c r="Q284" s="44"/>
      <c r="R284" s="44"/>
      <c r="S284" s="44"/>
      <c r="T284" s="45"/>
      <c r="U284" s="46"/>
      <c r="V284" s="152"/>
    </row>
    <row r="285" spans="1:22" ht="12.75">
      <c r="A285" s="146"/>
      <c r="B285" s="141"/>
      <c r="C285" s="149" t="str">
        <f>IFERROR(VLOOKUP(B285,VALIDACIÓN!A:B,2,FALSE),"INDICAR DISTRITO")</f>
        <v>INDICAR DISTRITO</v>
      </c>
      <c r="D285" s="141"/>
      <c r="E285" s="141"/>
      <c r="F285" s="141"/>
      <c r="G285" s="141"/>
      <c r="H285" s="141"/>
      <c r="I285" s="141"/>
      <c r="J285" s="144"/>
      <c r="K285" s="141"/>
      <c r="L285" s="145" t="str">
        <f>CONCATENATE(H285," - ",I285)</f>
        <v xml:space="preserve"> - </v>
      </c>
      <c r="M285" s="25" t="str">
        <f ca="1">IFERROR(__xludf.DUMMYFUNCTION("IFERROR(ArrayFormula(QUERY(TRIM('VALIDACIÓN'!$C$2:$H$61),""SELECT Col2, Col3, Col4 WHERE Col1='""&amp;L285&amp;""'"")),""COMPLETAR LOS CAMPOS DE AÑO, CUATRIMESTRE Y ORIENTACIÓN"")"),"COMPLETAR LOS CAMPOS DE AÑO, CUATRIMESTRE Y ORIENTACIÓN")</f>
        <v>COMPLETAR LOS CAMPOS DE AÑO, CUATRIMESTRE Y ORIENTACIÓN</v>
      </c>
      <c r="N285" s="26"/>
      <c r="O285" s="27"/>
      <c r="P285" s="28"/>
      <c r="Q285" s="28"/>
      <c r="R285" s="28"/>
      <c r="S285" s="28"/>
      <c r="T285" s="29"/>
      <c r="U285" s="30"/>
      <c r="V285" s="150"/>
    </row>
    <row r="286" spans="1:22" ht="12.75">
      <c r="A286" s="147"/>
      <c r="B286" s="142"/>
      <c r="C286" s="142"/>
      <c r="D286" s="142"/>
      <c r="E286" s="142"/>
      <c r="F286" s="142"/>
      <c r="G286" s="142"/>
      <c r="H286" s="142"/>
      <c r="I286" s="142"/>
      <c r="J286" s="142"/>
      <c r="K286" s="142"/>
      <c r="L286" s="142"/>
      <c r="M286" s="31"/>
      <c r="N286" s="32"/>
      <c r="O286" s="33"/>
      <c r="P286" s="35"/>
      <c r="Q286" s="35"/>
      <c r="R286" s="34"/>
      <c r="S286" s="35"/>
      <c r="T286" s="36"/>
      <c r="U286" s="37"/>
      <c r="V286" s="151"/>
    </row>
    <row r="287" spans="1:22" ht="12.75">
      <c r="A287" s="147"/>
      <c r="B287" s="142"/>
      <c r="C287" s="142"/>
      <c r="D287" s="142"/>
      <c r="E287" s="142"/>
      <c r="F287" s="142"/>
      <c r="G287" s="142"/>
      <c r="H287" s="142"/>
      <c r="I287" s="142"/>
      <c r="J287" s="142"/>
      <c r="K287" s="142"/>
      <c r="L287" s="142"/>
      <c r="M287" s="31"/>
      <c r="N287" s="32"/>
      <c r="O287" s="33"/>
      <c r="P287" s="35"/>
      <c r="Q287" s="35"/>
      <c r="R287" s="34"/>
      <c r="S287" s="35"/>
      <c r="T287" s="36"/>
      <c r="U287" s="37"/>
      <c r="V287" s="151"/>
    </row>
    <row r="288" spans="1:22" ht="12.75">
      <c r="A288" s="147"/>
      <c r="B288" s="142"/>
      <c r="C288" s="142"/>
      <c r="D288" s="142"/>
      <c r="E288" s="142"/>
      <c r="F288" s="142"/>
      <c r="G288" s="142"/>
      <c r="H288" s="142"/>
      <c r="I288" s="142"/>
      <c r="J288" s="142"/>
      <c r="K288" s="142"/>
      <c r="L288" s="142"/>
      <c r="M288" s="31"/>
      <c r="N288" s="32"/>
      <c r="O288" s="33"/>
      <c r="P288" s="34"/>
      <c r="Q288" s="35"/>
      <c r="R288" s="35"/>
      <c r="S288" s="35"/>
      <c r="T288" s="38"/>
      <c r="U288" s="39"/>
      <c r="V288" s="151"/>
    </row>
    <row r="289" spans="1:22" ht="13.5" thickBot="1">
      <c r="A289" s="148"/>
      <c r="B289" s="143"/>
      <c r="C289" s="143"/>
      <c r="D289" s="143"/>
      <c r="E289" s="143"/>
      <c r="F289" s="143"/>
      <c r="G289" s="143"/>
      <c r="H289" s="143"/>
      <c r="I289" s="143"/>
      <c r="J289" s="143"/>
      <c r="K289" s="143"/>
      <c r="L289" s="143"/>
      <c r="M289" s="40"/>
      <c r="N289" s="41"/>
      <c r="O289" s="42"/>
      <c r="P289" s="44"/>
      <c r="Q289" s="44"/>
      <c r="R289" s="44"/>
      <c r="S289" s="44"/>
      <c r="T289" s="45"/>
      <c r="U289" s="46"/>
      <c r="V289" s="152"/>
    </row>
    <row r="290" spans="1:22" ht="12.75">
      <c r="A290" s="146"/>
      <c r="B290" s="141"/>
      <c r="C290" s="149" t="str">
        <f>IFERROR(VLOOKUP(B290,VALIDACIÓN!A:B,2,FALSE),"INDICAR DISTRITO")</f>
        <v>INDICAR DISTRITO</v>
      </c>
      <c r="D290" s="141"/>
      <c r="E290" s="141"/>
      <c r="F290" s="141"/>
      <c r="G290" s="141"/>
      <c r="H290" s="141"/>
      <c r="I290" s="141"/>
      <c r="J290" s="144"/>
      <c r="K290" s="141"/>
      <c r="L290" s="145" t="str">
        <f>CONCATENATE(H290," - ",I290)</f>
        <v xml:space="preserve"> - </v>
      </c>
      <c r="M290" s="25" t="str">
        <f ca="1">IFERROR(__xludf.DUMMYFUNCTION("IFERROR(ArrayFormula(QUERY(TRIM('VALIDACIÓN'!$C$2:$H$61),""SELECT Col2, Col3, Col4 WHERE Col1='""&amp;L290&amp;""'"")),""COMPLETAR LOS CAMPOS DE AÑO, CUATRIMESTRE Y ORIENTACIÓN"")"),"COMPLETAR LOS CAMPOS DE AÑO, CUATRIMESTRE Y ORIENTACIÓN")</f>
        <v>COMPLETAR LOS CAMPOS DE AÑO, CUATRIMESTRE Y ORIENTACIÓN</v>
      </c>
      <c r="N290" s="26"/>
      <c r="O290" s="27"/>
      <c r="P290" s="28"/>
      <c r="Q290" s="28"/>
      <c r="R290" s="28"/>
      <c r="S290" s="28"/>
      <c r="T290" s="29"/>
      <c r="U290" s="30"/>
      <c r="V290" s="150"/>
    </row>
    <row r="291" spans="1:22" ht="12.75">
      <c r="A291" s="147"/>
      <c r="B291" s="142"/>
      <c r="C291" s="142"/>
      <c r="D291" s="142"/>
      <c r="E291" s="142"/>
      <c r="F291" s="142"/>
      <c r="G291" s="142"/>
      <c r="H291" s="142"/>
      <c r="I291" s="142"/>
      <c r="J291" s="142"/>
      <c r="K291" s="142"/>
      <c r="L291" s="142"/>
      <c r="M291" s="31"/>
      <c r="N291" s="32"/>
      <c r="O291" s="33"/>
      <c r="P291" s="35"/>
      <c r="Q291" s="35"/>
      <c r="R291" s="34"/>
      <c r="S291" s="35"/>
      <c r="T291" s="36"/>
      <c r="U291" s="37"/>
      <c r="V291" s="151"/>
    </row>
    <row r="292" spans="1:22" ht="12.75">
      <c r="A292" s="147"/>
      <c r="B292" s="142"/>
      <c r="C292" s="142"/>
      <c r="D292" s="142"/>
      <c r="E292" s="142"/>
      <c r="F292" s="142"/>
      <c r="G292" s="142"/>
      <c r="H292" s="142"/>
      <c r="I292" s="142"/>
      <c r="J292" s="142"/>
      <c r="K292" s="142"/>
      <c r="L292" s="142"/>
      <c r="M292" s="31"/>
      <c r="N292" s="32"/>
      <c r="O292" s="33"/>
      <c r="P292" s="35"/>
      <c r="Q292" s="35"/>
      <c r="R292" s="34"/>
      <c r="S292" s="35"/>
      <c r="T292" s="36"/>
      <c r="U292" s="37"/>
      <c r="V292" s="151"/>
    </row>
    <row r="293" spans="1:22" ht="12.75">
      <c r="A293" s="147"/>
      <c r="B293" s="142"/>
      <c r="C293" s="142"/>
      <c r="D293" s="142"/>
      <c r="E293" s="142"/>
      <c r="F293" s="142"/>
      <c r="G293" s="142"/>
      <c r="H293" s="142"/>
      <c r="I293" s="142"/>
      <c r="J293" s="142"/>
      <c r="K293" s="142"/>
      <c r="L293" s="142"/>
      <c r="M293" s="31"/>
      <c r="N293" s="32"/>
      <c r="O293" s="33"/>
      <c r="P293" s="34"/>
      <c r="Q293" s="35"/>
      <c r="R293" s="35"/>
      <c r="S293" s="35"/>
      <c r="T293" s="38"/>
      <c r="U293" s="39"/>
      <c r="V293" s="151"/>
    </row>
    <row r="294" spans="1:22" ht="13.5" thickBot="1">
      <c r="A294" s="148"/>
      <c r="B294" s="143"/>
      <c r="C294" s="143"/>
      <c r="D294" s="143"/>
      <c r="E294" s="143"/>
      <c r="F294" s="143"/>
      <c r="G294" s="143"/>
      <c r="H294" s="143"/>
      <c r="I294" s="143"/>
      <c r="J294" s="143"/>
      <c r="K294" s="143"/>
      <c r="L294" s="143"/>
      <c r="M294" s="40"/>
      <c r="N294" s="41"/>
      <c r="O294" s="42"/>
      <c r="P294" s="44"/>
      <c r="Q294" s="44"/>
      <c r="R294" s="44"/>
      <c r="S294" s="44"/>
      <c r="T294" s="45"/>
      <c r="U294" s="46"/>
      <c r="V294" s="152"/>
    </row>
    <row r="295" spans="1:22" ht="12.75">
      <c r="A295" s="146"/>
      <c r="B295" s="141"/>
      <c r="C295" s="149" t="str">
        <f>IFERROR(VLOOKUP(B295,VALIDACIÓN!A:B,2,FALSE),"INDICAR DISTRITO")</f>
        <v>INDICAR DISTRITO</v>
      </c>
      <c r="D295" s="141"/>
      <c r="E295" s="141"/>
      <c r="F295" s="141"/>
      <c r="G295" s="141"/>
      <c r="H295" s="141"/>
      <c r="I295" s="141"/>
      <c r="J295" s="144"/>
      <c r="K295" s="141"/>
      <c r="L295" s="145" t="str">
        <f>CONCATENATE(H295," - ",I295)</f>
        <v xml:space="preserve"> - </v>
      </c>
      <c r="M295" s="25" t="str">
        <f ca="1">IFERROR(__xludf.DUMMYFUNCTION("IFERROR(ArrayFormula(QUERY(TRIM('VALIDACIÓN'!$C$2:$H$61),""SELECT Col2, Col3, Col4 WHERE Col1='""&amp;L295&amp;""'"")),""COMPLETAR LOS CAMPOS DE AÑO, CUATRIMESTRE Y ORIENTACIÓN"")"),"COMPLETAR LOS CAMPOS DE AÑO, CUATRIMESTRE Y ORIENTACIÓN")</f>
        <v>COMPLETAR LOS CAMPOS DE AÑO, CUATRIMESTRE Y ORIENTACIÓN</v>
      </c>
      <c r="N295" s="26"/>
      <c r="O295" s="27"/>
      <c r="P295" s="28"/>
      <c r="Q295" s="28"/>
      <c r="R295" s="28"/>
      <c r="S295" s="28"/>
      <c r="T295" s="29"/>
      <c r="U295" s="30"/>
      <c r="V295" s="150"/>
    </row>
    <row r="296" spans="1:22" ht="12.75">
      <c r="A296" s="147"/>
      <c r="B296" s="142"/>
      <c r="C296" s="142"/>
      <c r="D296" s="142"/>
      <c r="E296" s="142"/>
      <c r="F296" s="142"/>
      <c r="G296" s="142"/>
      <c r="H296" s="142"/>
      <c r="I296" s="142"/>
      <c r="J296" s="142"/>
      <c r="K296" s="142"/>
      <c r="L296" s="142"/>
      <c r="M296" s="31"/>
      <c r="N296" s="32"/>
      <c r="O296" s="33"/>
      <c r="P296" s="35"/>
      <c r="Q296" s="35"/>
      <c r="R296" s="34"/>
      <c r="S296" s="35"/>
      <c r="T296" s="36"/>
      <c r="U296" s="37"/>
      <c r="V296" s="151"/>
    </row>
    <row r="297" spans="1:22" ht="12.75">
      <c r="A297" s="147"/>
      <c r="B297" s="142"/>
      <c r="C297" s="142"/>
      <c r="D297" s="142"/>
      <c r="E297" s="142"/>
      <c r="F297" s="142"/>
      <c r="G297" s="142"/>
      <c r="H297" s="142"/>
      <c r="I297" s="142"/>
      <c r="J297" s="142"/>
      <c r="K297" s="142"/>
      <c r="L297" s="142"/>
      <c r="M297" s="31"/>
      <c r="N297" s="32"/>
      <c r="O297" s="33"/>
      <c r="P297" s="35"/>
      <c r="Q297" s="35"/>
      <c r="R297" s="34"/>
      <c r="S297" s="35"/>
      <c r="T297" s="36"/>
      <c r="U297" s="37"/>
      <c r="V297" s="151"/>
    </row>
    <row r="298" spans="1:22" ht="12.75">
      <c r="A298" s="147"/>
      <c r="B298" s="142"/>
      <c r="C298" s="142"/>
      <c r="D298" s="142"/>
      <c r="E298" s="142"/>
      <c r="F298" s="142"/>
      <c r="G298" s="142"/>
      <c r="H298" s="142"/>
      <c r="I298" s="142"/>
      <c r="J298" s="142"/>
      <c r="K298" s="142"/>
      <c r="L298" s="142"/>
      <c r="M298" s="31"/>
      <c r="N298" s="32"/>
      <c r="O298" s="33"/>
      <c r="P298" s="34"/>
      <c r="Q298" s="35"/>
      <c r="R298" s="35"/>
      <c r="S298" s="35"/>
      <c r="T298" s="38"/>
      <c r="U298" s="39"/>
      <c r="V298" s="151"/>
    </row>
    <row r="299" spans="1:22" ht="13.5" thickBot="1">
      <c r="A299" s="148"/>
      <c r="B299" s="143"/>
      <c r="C299" s="143"/>
      <c r="D299" s="143"/>
      <c r="E299" s="143"/>
      <c r="F299" s="143"/>
      <c r="G299" s="143"/>
      <c r="H299" s="143"/>
      <c r="I299" s="143"/>
      <c r="J299" s="143"/>
      <c r="K299" s="143"/>
      <c r="L299" s="143"/>
      <c r="M299" s="40"/>
      <c r="N299" s="41"/>
      <c r="O299" s="42"/>
      <c r="P299" s="44"/>
      <c r="Q299" s="44"/>
      <c r="R299" s="44"/>
      <c r="S299" s="44"/>
      <c r="T299" s="45"/>
      <c r="U299" s="46"/>
      <c r="V299" s="152"/>
    </row>
    <row r="300" spans="1:22" ht="12.75">
      <c r="A300" s="146"/>
      <c r="B300" s="141"/>
      <c r="C300" s="149" t="str">
        <f>IFERROR(VLOOKUP(B300,VALIDACIÓN!A:B,2,FALSE),"INDICAR DISTRITO")</f>
        <v>INDICAR DISTRITO</v>
      </c>
      <c r="D300" s="141"/>
      <c r="E300" s="141"/>
      <c r="F300" s="141"/>
      <c r="G300" s="141"/>
      <c r="H300" s="141"/>
      <c r="I300" s="141"/>
      <c r="J300" s="144"/>
      <c r="K300" s="141"/>
      <c r="L300" s="145" t="str">
        <f>CONCATENATE(H300," - ",I300)</f>
        <v xml:space="preserve"> - </v>
      </c>
      <c r="M300" s="25" t="str">
        <f ca="1">IFERROR(__xludf.DUMMYFUNCTION("IFERROR(ArrayFormula(QUERY(TRIM('VALIDACIÓN'!$C$2:$H$61),""SELECT Col2, Col3, Col4 WHERE Col1='""&amp;L300&amp;""'"")),""COMPLETAR LOS CAMPOS DE AÑO, CUATRIMESTRE Y ORIENTACIÓN"")"),"COMPLETAR LOS CAMPOS DE AÑO, CUATRIMESTRE Y ORIENTACIÓN")</f>
        <v>COMPLETAR LOS CAMPOS DE AÑO, CUATRIMESTRE Y ORIENTACIÓN</v>
      </c>
      <c r="N300" s="26"/>
      <c r="O300" s="27"/>
      <c r="P300" s="28"/>
      <c r="Q300" s="28"/>
      <c r="R300" s="28"/>
      <c r="S300" s="28"/>
      <c r="T300" s="29"/>
      <c r="U300" s="30"/>
      <c r="V300" s="150"/>
    </row>
    <row r="301" spans="1:22" ht="12.75">
      <c r="A301" s="147"/>
      <c r="B301" s="142"/>
      <c r="C301" s="142"/>
      <c r="D301" s="142"/>
      <c r="E301" s="142"/>
      <c r="F301" s="142"/>
      <c r="G301" s="142"/>
      <c r="H301" s="142"/>
      <c r="I301" s="142"/>
      <c r="J301" s="142"/>
      <c r="K301" s="142"/>
      <c r="L301" s="142"/>
      <c r="M301" s="31"/>
      <c r="N301" s="32"/>
      <c r="O301" s="33"/>
      <c r="P301" s="35"/>
      <c r="Q301" s="35"/>
      <c r="R301" s="34"/>
      <c r="S301" s="35"/>
      <c r="T301" s="36"/>
      <c r="U301" s="37"/>
      <c r="V301" s="151"/>
    </row>
    <row r="302" spans="1:22" ht="12.75">
      <c r="A302" s="147"/>
      <c r="B302" s="142"/>
      <c r="C302" s="142"/>
      <c r="D302" s="142"/>
      <c r="E302" s="142"/>
      <c r="F302" s="142"/>
      <c r="G302" s="142"/>
      <c r="H302" s="142"/>
      <c r="I302" s="142"/>
      <c r="J302" s="142"/>
      <c r="K302" s="142"/>
      <c r="L302" s="142"/>
      <c r="M302" s="31"/>
      <c r="N302" s="32"/>
      <c r="O302" s="33"/>
      <c r="P302" s="35"/>
      <c r="Q302" s="35"/>
      <c r="R302" s="34"/>
      <c r="S302" s="35"/>
      <c r="T302" s="36"/>
      <c r="U302" s="37"/>
      <c r="V302" s="151"/>
    </row>
    <row r="303" spans="1:22" ht="12.75">
      <c r="A303" s="147"/>
      <c r="B303" s="142"/>
      <c r="C303" s="142"/>
      <c r="D303" s="142"/>
      <c r="E303" s="142"/>
      <c r="F303" s="142"/>
      <c r="G303" s="142"/>
      <c r="H303" s="142"/>
      <c r="I303" s="142"/>
      <c r="J303" s="142"/>
      <c r="K303" s="142"/>
      <c r="L303" s="142"/>
      <c r="M303" s="31"/>
      <c r="N303" s="32"/>
      <c r="O303" s="33"/>
      <c r="P303" s="34"/>
      <c r="Q303" s="35"/>
      <c r="R303" s="35"/>
      <c r="S303" s="35"/>
      <c r="T303" s="38"/>
      <c r="U303" s="39"/>
      <c r="V303" s="151"/>
    </row>
    <row r="304" spans="1:22" ht="13.5" thickBot="1">
      <c r="A304" s="148"/>
      <c r="B304" s="143"/>
      <c r="C304" s="143"/>
      <c r="D304" s="143"/>
      <c r="E304" s="143"/>
      <c r="F304" s="143"/>
      <c r="G304" s="143"/>
      <c r="H304" s="143"/>
      <c r="I304" s="143"/>
      <c r="J304" s="143"/>
      <c r="K304" s="143"/>
      <c r="L304" s="143"/>
      <c r="M304" s="40"/>
      <c r="N304" s="41"/>
      <c r="O304" s="42"/>
      <c r="P304" s="44"/>
      <c r="Q304" s="44"/>
      <c r="R304" s="44"/>
      <c r="S304" s="44"/>
      <c r="T304" s="45"/>
      <c r="U304" s="46"/>
      <c r="V304" s="152"/>
    </row>
    <row r="305" spans="1:22" ht="12.75">
      <c r="A305" s="146"/>
      <c r="B305" s="141"/>
      <c r="C305" s="149" t="str">
        <f>IFERROR(VLOOKUP(B305,VALIDACIÓN!A:B,2,FALSE),"INDICAR DISTRITO")</f>
        <v>INDICAR DISTRITO</v>
      </c>
      <c r="D305" s="141"/>
      <c r="E305" s="141"/>
      <c r="F305" s="141"/>
      <c r="G305" s="141"/>
      <c r="H305" s="141"/>
      <c r="I305" s="141"/>
      <c r="J305" s="144"/>
      <c r="K305" s="141"/>
      <c r="L305" s="145" t="str">
        <f>CONCATENATE(H305," - ",I305)</f>
        <v xml:space="preserve"> - </v>
      </c>
      <c r="M305" s="25" t="str">
        <f ca="1">IFERROR(__xludf.DUMMYFUNCTION("IFERROR(ArrayFormula(QUERY(TRIM('VALIDACIÓN'!$C$2:$H$61),""SELECT Col2, Col3, Col4 WHERE Col1='""&amp;L305&amp;""'"")),""COMPLETAR LOS CAMPOS DE AÑO, CUATRIMESTRE Y ORIENTACIÓN"")"),"COMPLETAR LOS CAMPOS DE AÑO, CUATRIMESTRE Y ORIENTACIÓN")</f>
        <v>COMPLETAR LOS CAMPOS DE AÑO, CUATRIMESTRE Y ORIENTACIÓN</v>
      </c>
      <c r="N305" s="26"/>
      <c r="O305" s="27"/>
      <c r="P305" s="28"/>
      <c r="Q305" s="28"/>
      <c r="R305" s="28"/>
      <c r="S305" s="28"/>
      <c r="T305" s="29"/>
      <c r="U305" s="30"/>
      <c r="V305" s="150"/>
    </row>
    <row r="306" spans="1:22" ht="12.75">
      <c r="A306" s="147"/>
      <c r="B306" s="142"/>
      <c r="C306" s="142"/>
      <c r="D306" s="142"/>
      <c r="E306" s="142"/>
      <c r="F306" s="142"/>
      <c r="G306" s="142"/>
      <c r="H306" s="142"/>
      <c r="I306" s="142"/>
      <c r="J306" s="142"/>
      <c r="K306" s="142"/>
      <c r="L306" s="142"/>
      <c r="M306" s="31"/>
      <c r="N306" s="32"/>
      <c r="O306" s="33"/>
      <c r="P306" s="35"/>
      <c r="Q306" s="35"/>
      <c r="R306" s="34"/>
      <c r="S306" s="35"/>
      <c r="T306" s="36"/>
      <c r="U306" s="37"/>
      <c r="V306" s="151"/>
    </row>
    <row r="307" spans="1:22" ht="12.75">
      <c r="A307" s="147"/>
      <c r="B307" s="142"/>
      <c r="C307" s="142"/>
      <c r="D307" s="142"/>
      <c r="E307" s="142"/>
      <c r="F307" s="142"/>
      <c r="G307" s="142"/>
      <c r="H307" s="142"/>
      <c r="I307" s="142"/>
      <c r="J307" s="142"/>
      <c r="K307" s="142"/>
      <c r="L307" s="142"/>
      <c r="M307" s="31"/>
      <c r="N307" s="32"/>
      <c r="O307" s="33"/>
      <c r="P307" s="35"/>
      <c r="Q307" s="35"/>
      <c r="R307" s="34"/>
      <c r="S307" s="35"/>
      <c r="T307" s="36"/>
      <c r="U307" s="37"/>
      <c r="V307" s="151"/>
    </row>
    <row r="308" spans="1:22" ht="12.75">
      <c r="A308" s="147"/>
      <c r="B308" s="142"/>
      <c r="C308" s="142"/>
      <c r="D308" s="142"/>
      <c r="E308" s="142"/>
      <c r="F308" s="142"/>
      <c r="G308" s="142"/>
      <c r="H308" s="142"/>
      <c r="I308" s="142"/>
      <c r="J308" s="142"/>
      <c r="K308" s="142"/>
      <c r="L308" s="142"/>
      <c r="M308" s="31"/>
      <c r="N308" s="32"/>
      <c r="O308" s="33"/>
      <c r="P308" s="34"/>
      <c r="Q308" s="35"/>
      <c r="R308" s="35"/>
      <c r="S308" s="35"/>
      <c r="T308" s="38"/>
      <c r="U308" s="39"/>
      <c r="V308" s="151"/>
    </row>
    <row r="309" spans="1:22" ht="13.5" thickBot="1">
      <c r="A309" s="148"/>
      <c r="B309" s="143"/>
      <c r="C309" s="143"/>
      <c r="D309" s="143"/>
      <c r="E309" s="143"/>
      <c r="F309" s="143"/>
      <c r="G309" s="143"/>
      <c r="H309" s="143"/>
      <c r="I309" s="143"/>
      <c r="J309" s="143"/>
      <c r="K309" s="143"/>
      <c r="L309" s="143"/>
      <c r="M309" s="40"/>
      <c r="N309" s="41"/>
      <c r="O309" s="42"/>
      <c r="P309" s="44"/>
      <c r="Q309" s="44"/>
      <c r="R309" s="44"/>
      <c r="S309" s="44"/>
      <c r="T309" s="45"/>
      <c r="U309" s="46"/>
      <c r="V309" s="152"/>
    </row>
    <row r="310" spans="1:22" ht="12.75">
      <c r="A310" s="146"/>
      <c r="B310" s="141"/>
      <c r="C310" s="149" t="str">
        <f>IFERROR(VLOOKUP(B310,VALIDACIÓN!A:B,2,FALSE),"INDICAR DISTRITO")</f>
        <v>INDICAR DISTRITO</v>
      </c>
      <c r="D310" s="141"/>
      <c r="E310" s="141"/>
      <c r="F310" s="141"/>
      <c r="G310" s="141"/>
      <c r="H310" s="141"/>
      <c r="I310" s="141"/>
      <c r="J310" s="144"/>
      <c r="K310" s="141"/>
      <c r="L310" s="145" t="str">
        <f>CONCATENATE(H310," - ",I310)</f>
        <v xml:space="preserve"> - </v>
      </c>
      <c r="M310" s="25" t="str">
        <f ca="1">IFERROR(__xludf.DUMMYFUNCTION("IFERROR(ArrayFormula(QUERY(TRIM('VALIDACIÓN'!$C$2:$H$61),""SELECT Col2, Col3, Col4 WHERE Col1='""&amp;L310&amp;""'"")),""COMPLETAR LOS CAMPOS DE AÑO, CUATRIMESTRE Y ORIENTACIÓN"")"),"COMPLETAR LOS CAMPOS DE AÑO, CUATRIMESTRE Y ORIENTACIÓN")</f>
        <v>COMPLETAR LOS CAMPOS DE AÑO, CUATRIMESTRE Y ORIENTACIÓN</v>
      </c>
      <c r="N310" s="26"/>
      <c r="O310" s="27"/>
      <c r="P310" s="28"/>
      <c r="Q310" s="28"/>
      <c r="R310" s="28"/>
      <c r="S310" s="28"/>
      <c r="T310" s="29"/>
      <c r="U310" s="30"/>
      <c r="V310" s="150"/>
    </row>
    <row r="311" spans="1:22" ht="12.75">
      <c r="A311" s="147"/>
      <c r="B311" s="142"/>
      <c r="C311" s="142"/>
      <c r="D311" s="142"/>
      <c r="E311" s="142"/>
      <c r="F311" s="142"/>
      <c r="G311" s="142"/>
      <c r="H311" s="142"/>
      <c r="I311" s="142"/>
      <c r="J311" s="142"/>
      <c r="K311" s="142"/>
      <c r="L311" s="142"/>
      <c r="M311" s="31"/>
      <c r="N311" s="32"/>
      <c r="O311" s="33"/>
      <c r="P311" s="35"/>
      <c r="Q311" s="35"/>
      <c r="R311" s="34"/>
      <c r="S311" s="35"/>
      <c r="T311" s="36"/>
      <c r="U311" s="37"/>
      <c r="V311" s="151"/>
    </row>
    <row r="312" spans="1:22" ht="12.75">
      <c r="A312" s="147"/>
      <c r="B312" s="142"/>
      <c r="C312" s="142"/>
      <c r="D312" s="142"/>
      <c r="E312" s="142"/>
      <c r="F312" s="142"/>
      <c r="G312" s="142"/>
      <c r="H312" s="142"/>
      <c r="I312" s="142"/>
      <c r="J312" s="142"/>
      <c r="K312" s="142"/>
      <c r="L312" s="142"/>
      <c r="M312" s="31"/>
      <c r="N312" s="32"/>
      <c r="O312" s="33"/>
      <c r="P312" s="35"/>
      <c r="Q312" s="35"/>
      <c r="R312" s="34"/>
      <c r="S312" s="35"/>
      <c r="T312" s="36"/>
      <c r="U312" s="37"/>
      <c r="V312" s="151"/>
    </row>
    <row r="313" spans="1:22" ht="12.75">
      <c r="A313" s="147"/>
      <c r="B313" s="142"/>
      <c r="C313" s="142"/>
      <c r="D313" s="142"/>
      <c r="E313" s="142"/>
      <c r="F313" s="142"/>
      <c r="G313" s="142"/>
      <c r="H313" s="142"/>
      <c r="I313" s="142"/>
      <c r="J313" s="142"/>
      <c r="K313" s="142"/>
      <c r="L313" s="142"/>
      <c r="M313" s="31"/>
      <c r="N313" s="32"/>
      <c r="O313" s="33"/>
      <c r="P313" s="34"/>
      <c r="Q313" s="35"/>
      <c r="R313" s="35"/>
      <c r="S313" s="35"/>
      <c r="T313" s="38"/>
      <c r="U313" s="39"/>
      <c r="V313" s="151"/>
    </row>
    <row r="314" spans="1:22" ht="13.5" thickBot="1">
      <c r="A314" s="148"/>
      <c r="B314" s="143"/>
      <c r="C314" s="143"/>
      <c r="D314" s="143"/>
      <c r="E314" s="143"/>
      <c r="F314" s="143"/>
      <c r="G314" s="143"/>
      <c r="H314" s="143"/>
      <c r="I314" s="143"/>
      <c r="J314" s="143"/>
      <c r="K314" s="143"/>
      <c r="L314" s="143"/>
      <c r="M314" s="40"/>
      <c r="N314" s="41"/>
      <c r="O314" s="42"/>
      <c r="P314" s="44"/>
      <c r="Q314" s="44"/>
      <c r="R314" s="44"/>
      <c r="S314" s="44"/>
      <c r="T314" s="45"/>
      <c r="U314" s="46"/>
      <c r="V314" s="152"/>
    </row>
    <row r="315" spans="1:22" ht="12.75">
      <c r="A315" s="146"/>
      <c r="B315" s="141"/>
      <c r="C315" s="149" t="str">
        <f>IFERROR(VLOOKUP(B315,VALIDACIÓN!A:B,2,FALSE),"INDICAR DISTRITO")</f>
        <v>INDICAR DISTRITO</v>
      </c>
      <c r="D315" s="141"/>
      <c r="E315" s="141"/>
      <c r="F315" s="141"/>
      <c r="G315" s="141"/>
      <c r="H315" s="141"/>
      <c r="I315" s="141"/>
      <c r="J315" s="144"/>
      <c r="K315" s="141"/>
      <c r="L315" s="145" t="str">
        <f>CONCATENATE(H315," - ",I315)</f>
        <v xml:space="preserve"> - </v>
      </c>
      <c r="M315" s="25" t="str">
        <f ca="1">IFERROR(__xludf.DUMMYFUNCTION("IFERROR(ArrayFormula(QUERY(TRIM('VALIDACIÓN'!$C$2:$H$61),""SELECT Col2, Col3, Col4 WHERE Col1='""&amp;L315&amp;""'"")),""COMPLETAR LOS CAMPOS DE AÑO, CUATRIMESTRE Y ORIENTACIÓN"")"),"COMPLETAR LOS CAMPOS DE AÑO, CUATRIMESTRE Y ORIENTACIÓN")</f>
        <v>COMPLETAR LOS CAMPOS DE AÑO, CUATRIMESTRE Y ORIENTACIÓN</v>
      </c>
      <c r="N315" s="26"/>
      <c r="O315" s="27"/>
      <c r="P315" s="28"/>
      <c r="Q315" s="28"/>
      <c r="R315" s="28"/>
      <c r="S315" s="28"/>
      <c r="T315" s="29"/>
      <c r="U315" s="30"/>
      <c r="V315" s="150"/>
    </row>
    <row r="316" spans="1:22" ht="12.75">
      <c r="A316" s="147"/>
      <c r="B316" s="142"/>
      <c r="C316" s="142"/>
      <c r="D316" s="142"/>
      <c r="E316" s="142"/>
      <c r="F316" s="142"/>
      <c r="G316" s="142"/>
      <c r="H316" s="142"/>
      <c r="I316" s="142"/>
      <c r="J316" s="142"/>
      <c r="K316" s="142"/>
      <c r="L316" s="142"/>
      <c r="M316" s="31"/>
      <c r="N316" s="32"/>
      <c r="O316" s="33"/>
      <c r="P316" s="35"/>
      <c r="Q316" s="35"/>
      <c r="R316" s="34"/>
      <c r="S316" s="35"/>
      <c r="T316" s="36"/>
      <c r="U316" s="37"/>
      <c r="V316" s="151"/>
    </row>
    <row r="317" spans="1:22" ht="12.75">
      <c r="A317" s="147"/>
      <c r="B317" s="142"/>
      <c r="C317" s="142"/>
      <c r="D317" s="142"/>
      <c r="E317" s="142"/>
      <c r="F317" s="142"/>
      <c r="G317" s="142"/>
      <c r="H317" s="142"/>
      <c r="I317" s="142"/>
      <c r="J317" s="142"/>
      <c r="K317" s="142"/>
      <c r="L317" s="142"/>
      <c r="M317" s="31"/>
      <c r="N317" s="32"/>
      <c r="O317" s="33"/>
      <c r="P317" s="35"/>
      <c r="Q317" s="35"/>
      <c r="R317" s="34"/>
      <c r="S317" s="35"/>
      <c r="T317" s="36"/>
      <c r="U317" s="37"/>
      <c r="V317" s="151"/>
    </row>
    <row r="318" spans="1:22" ht="12.75">
      <c r="A318" s="147"/>
      <c r="B318" s="142"/>
      <c r="C318" s="142"/>
      <c r="D318" s="142"/>
      <c r="E318" s="142"/>
      <c r="F318" s="142"/>
      <c r="G318" s="142"/>
      <c r="H318" s="142"/>
      <c r="I318" s="142"/>
      <c r="J318" s="142"/>
      <c r="K318" s="142"/>
      <c r="L318" s="142"/>
      <c r="M318" s="31"/>
      <c r="N318" s="32"/>
      <c r="O318" s="33"/>
      <c r="P318" s="34"/>
      <c r="Q318" s="35"/>
      <c r="R318" s="35"/>
      <c r="S318" s="35"/>
      <c r="T318" s="38"/>
      <c r="U318" s="39"/>
      <c r="V318" s="151"/>
    </row>
    <row r="319" spans="1:22" ht="13.5" thickBot="1">
      <c r="A319" s="148"/>
      <c r="B319" s="143"/>
      <c r="C319" s="143"/>
      <c r="D319" s="143"/>
      <c r="E319" s="143"/>
      <c r="F319" s="143"/>
      <c r="G319" s="143"/>
      <c r="H319" s="143"/>
      <c r="I319" s="143"/>
      <c r="J319" s="143"/>
      <c r="K319" s="143"/>
      <c r="L319" s="143"/>
      <c r="M319" s="40"/>
      <c r="N319" s="41"/>
      <c r="O319" s="42"/>
      <c r="P319" s="44"/>
      <c r="Q319" s="44"/>
      <c r="R319" s="44"/>
      <c r="S319" s="44"/>
      <c r="T319" s="45"/>
      <c r="U319" s="46"/>
      <c r="V319" s="152"/>
    </row>
    <row r="320" spans="1:22" ht="12.75">
      <c r="A320" s="146"/>
      <c r="B320" s="141"/>
      <c r="C320" s="149" t="str">
        <f>IFERROR(VLOOKUP(B320,VALIDACIÓN!A:B,2,FALSE),"INDICAR DISTRITO")</f>
        <v>INDICAR DISTRITO</v>
      </c>
      <c r="D320" s="141"/>
      <c r="E320" s="141"/>
      <c r="F320" s="141"/>
      <c r="G320" s="141"/>
      <c r="H320" s="141"/>
      <c r="I320" s="141"/>
      <c r="J320" s="144"/>
      <c r="K320" s="141"/>
      <c r="L320" s="145" t="str">
        <f>CONCATENATE(H320," - ",I320)</f>
        <v xml:space="preserve"> - </v>
      </c>
      <c r="M320" s="25" t="str">
        <f ca="1">IFERROR(__xludf.DUMMYFUNCTION("IFERROR(ArrayFormula(QUERY(TRIM('VALIDACIÓN'!$C$2:$H$61),""SELECT Col2, Col3, Col4 WHERE Col1='""&amp;L320&amp;""'"")),""COMPLETAR LOS CAMPOS DE AÑO, CUATRIMESTRE Y ORIENTACIÓN"")"),"COMPLETAR LOS CAMPOS DE AÑO, CUATRIMESTRE Y ORIENTACIÓN")</f>
        <v>COMPLETAR LOS CAMPOS DE AÑO, CUATRIMESTRE Y ORIENTACIÓN</v>
      </c>
      <c r="N320" s="26"/>
      <c r="O320" s="27"/>
      <c r="P320" s="28"/>
      <c r="Q320" s="28"/>
      <c r="R320" s="28"/>
      <c r="S320" s="28"/>
      <c r="T320" s="29"/>
      <c r="U320" s="30"/>
      <c r="V320" s="150"/>
    </row>
    <row r="321" spans="1:22" ht="12.75">
      <c r="A321" s="147"/>
      <c r="B321" s="142"/>
      <c r="C321" s="142"/>
      <c r="D321" s="142"/>
      <c r="E321" s="142"/>
      <c r="F321" s="142"/>
      <c r="G321" s="142"/>
      <c r="H321" s="142"/>
      <c r="I321" s="142"/>
      <c r="J321" s="142"/>
      <c r="K321" s="142"/>
      <c r="L321" s="142"/>
      <c r="M321" s="31"/>
      <c r="N321" s="32"/>
      <c r="O321" s="33"/>
      <c r="P321" s="35"/>
      <c r="Q321" s="35"/>
      <c r="R321" s="34"/>
      <c r="S321" s="35"/>
      <c r="T321" s="36"/>
      <c r="U321" s="37"/>
      <c r="V321" s="151"/>
    </row>
    <row r="322" spans="1:22" ht="12.75">
      <c r="A322" s="147"/>
      <c r="B322" s="142"/>
      <c r="C322" s="142"/>
      <c r="D322" s="142"/>
      <c r="E322" s="142"/>
      <c r="F322" s="142"/>
      <c r="G322" s="142"/>
      <c r="H322" s="142"/>
      <c r="I322" s="142"/>
      <c r="J322" s="142"/>
      <c r="K322" s="142"/>
      <c r="L322" s="142"/>
      <c r="M322" s="31"/>
      <c r="N322" s="32"/>
      <c r="O322" s="33"/>
      <c r="P322" s="35"/>
      <c r="Q322" s="35"/>
      <c r="R322" s="34"/>
      <c r="S322" s="35"/>
      <c r="T322" s="36"/>
      <c r="U322" s="37"/>
      <c r="V322" s="151"/>
    </row>
    <row r="323" spans="1:22" ht="12.75">
      <c r="A323" s="147"/>
      <c r="B323" s="142"/>
      <c r="C323" s="142"/>
      <c r="D323" s="142"/>
      <c r="E323" s="142"/>
      <c r="F323" s="142"/>
      <c r="G323" s="142"/>
      <c r="H323" s="142"/>
      <c r="I323" s="142"/>
      <c r="J323" s="142"/>
      <c r="K323" s="142"/>
      <c r="L323" s="142"/>
      <c r="M323" s="31"/>
      <c r="N323" s="32"/>
      <c r="O323" s="33"/>
      <c r="P323" s="34"/>
      <c r="Q323" s="35"/>
      <c r="R323" s="35"/>
      <c r="S323" s="35"/>
      <c r="T323" s="38"/>
      <c r="U323" s="39"/>
      <c r="V323" s="151"/>
    </row>
    <row r="324" spans="1:22" ht="13.5" thickBot="1">
      <c r="A324" s="148"/>
      <c r="B324" s="143"/>
      <c r="C324" s="143"/>
      <c r="D324" s="143"/>
      <c r="E324" s="143"/>
      <c r="F324" s="143"/>
      <c r="G324" s="143"/>
      <c r="H324" s="143"/>
      <c r="I324" s="143"/>
      <c r="J324" s="143"/>
      <c r="K324" s="143"/>
      <c r="L324" s="143"/>
      <c r="M324" s="40"/>
      <c r="N324" s="41"/>
      <c r="O324" s="42"/>
      <c r="P324" s="44"/>
      <c r="Q324" s="44"/>
      <c r="R324" s="44"/>
      <c r="S324" s="44"/>
      <c r="T324" s="45"/>
      <c r="U324" s="46"/>
      <c r="V324" s="152"/>
    </row>
    <row r="325" spans="1:22" ht="12.75">
      <c r="A325" s="146"/>
      <c r="B325" s="141"/>
      <c r="C325" s="149" t="str">
        <f>IFERROR(VLOOKUP(B325,VALIDACIÓN!A:B,2,FALSE),"INDICAR DISTRITO")</f>
        <v>INDICAR DISTRITO</v>
      </c>
      <c r="D325" s="141"/>
      <c r="E325" s="141"/>
      <c r="F325" s="141"/>
      <c r="G325" s="141"/>
      <c r="H325" s="141"/>
      <c r="I325" s="141"/>
      <c r="J325" s="144"/>
      <c r="K325" s="141"/>
      <c r="L325" s="145" t="str">
        <f>CONCATENATE(H325," - ",I325)</f>
        <v xml:space="preserve"> - </v>
      </c>
      <c r="M325" s="25" t="str">
        <f ca="1">IFERROR(__xludf.DUMMYFUNCTION("IFERROR(ArrayFormula(QUERY(TRIM('VALIDACIÓN'!$C$2:$H$61),""SELECT Col2, Col3, Col4 WHERE Col1='""&amp;L325&amp;""'"")),""COMPLETAR LOS CAMPOS DE AÑO, CUATRIMESTRE Y ORIENTACIÓN"")"),"COMPLETAR LOS CAMPOS DE AÑO, CUATRIMESTRE Y ORIENTACIÓN")</f>
        <v>COMPLETAR LOS CAMPOS DE AÑO, CUATRIMESTRE Y ORIENTACIÓN</v>
      </c>
      <c r="N325" s="26"/>
      <c r="O325" s="27"/>
      <c r="P325" s="28"/>
      <c r="Q325" s="28"/>
      <c r="R325" s="28"/>
      <c r="S325" s="28"/>
      <c r="T325" s="29"/>
      <c r="U325" s="30"/>
      <c r="V325" s="150"/>
    </row>
    <row r="326" spans="1:22" ht="12.75">
      <c r="A326" s="147"/>
      <c r="B326" s="142"/>
      <c r="C326" s="142"/>
      <c r="D326" s="142"/>
      <c r="E326" s="142"/>
      <c r="F326" s="142"/>
      <c r="G326" s="142"/>
      <c r="H326" s="142"/>
      <c r="I326" s="142"/>
      <c r="J326" s="142"/>
      <c r="K326" s="142"/>
      <c r="L326" s="142"/>
      <c r="M326" s="31"/>
      <c r="N326" s="32"/>
      <c r="O326" s="33"/>
      <c r="P326" s="35"/>
      <c r="Q326" s="35"/>
      <c r="R326" s="34"/>
      <c r="S326" s="35"/>
      <c r="T326" s="36"/>
      <c r="U326" s="37"/>
      <c r="V326" s="151"/>
    </row>
    <row r="327" spans="1:22" ht="12.75">
      <c r="A327" s="147"/>
      <c r="B327" s="142"/>
      <c r="C327" s="142"/>
      <c r="D327" s="142"/>
      <c r="E327" s="142"/>
      <c r="F327" s="142"/>
      <c r="G327" s="142"/>
      <c r="H327" s="142"/>
      <c r="I327" s="142"/>
      <c r="J327" s="142"/>
      <c r="K327" s="142"/>
      <c r="L327" s="142"/>
      <c r="M327" s="31"/>
      <c r="N327" s="32"/>
      <c r="O327" s="33"/>
      <c r="P327" s="35"/>
      <c r="Q327" s="35"/>
      <c r="R327" s="34"/>
      <c r="S327" s="35"/>
      <c r="T327" s="36"/>
      <c r="U327" s="37"/>
      <c r="V327" s="151"/>
    </row>
    <row r="328" spans="1:22" ht="12.75">
      <c r="A328" s="147"/>
      <c r="B328" s="142"/>
      <c r="C328" s="142"/>
      <c r="D328" s="142"/>
      <c r="E328" s="142"/>
      <c r="F328" s="142"/>
      <c r="G328" s="142"/>
      <c r="H328" s="142"/>
      <c r="I328" s="142"/>
      <c r="J328" s="142"/>
      <c r="K328" s="142"/>
      <c r="L328" s="142"/>
      <c r="M328" s="31"/>
      <c r="N328" s="32"/>
      <c r="O328" s="33"/>
      <c r="P328" s="34"/>
      <c r="Q328" s="35"/>
      <c r="R328" s="35"/>
      <c r="S328" s="35"/>
      <c r="T328" s="38"/>
      <c r="U328" s="39"/>
      <c r="V328" s="151"/>
    </row>
    <row r="329" spans="1:22" ht="13.5" thickBot="1">
      <c r="A329" s="148"/>
      <c r="B329" s="143"/>
      <c r="C329" s="143"/>
      <c r="D329" s="143"/>
      <c r="E329" s="143"/>
      <c r="F329" s="143"/>
      <c r="G329" s="143"/>
      <c r="H329" s="143"/>
      <c r="I329" s="143"/>
      <c r="J329" s="143"/>
      <c r="K329" s="143"/>
      <c r="L329" s="143"/>
      <c r="M329" s="40"/>
      <c r="N329" s="41"/>
      <c r="O329" s="42"/>
      <c r="P329" s="44"/>
      <c r="Q329" s="44"/>
      <c r="R329" s="44"/>
      <c r="S329" s="44"/>
      <c r="T329" s="45"/>
      <c r="U329" s="46"/>
      <c r="V329" s="152"/>
    </row>
    <row r="330" spans="1:22" ht="12.75">
      <c r="A330" s="146"/>
      <c r="B330" s="141"/>
      <c r="C330" s="149" t="str">
        <f>IFERROR(VLOOKUP(B330,VALIDACIÓN!A:B,2,FALSE),"INDICAR DISTRITO")</f>
        <v>INDICAR DISTRITO</v>
      </c>
      <c r="D330" s="141"/>
      <c r="E330" s="141"/>
      <c r="F330" s="141"/>
      <c r="G330" s="141"/>
      <c r="H330" s="141"/>
      <c r="I330" s="141"/>
      <c r="J330" s="144"/>
      <c r="K330" s="141"/>
      <c r="L330" s="145" t="str">
        <f>CONCATENATE(H330," - ",I330)</f>
        <v xml:space="preserve"> - </v>
      </c>
      <c r="M330" s="25" t="str">
        <f ca="1">IFERROR(__xludf.DUMMYFUNCTION("IFERROR(ArrayFormula(QUERY(TRIM('VALIDACIÓN'!$C$2:$H$61),""SELECT Col2, Col3, Col4 WHERE Col1='""&amp;L330&amp;""'"")),""COMPLETAR LOS CAMPOS DE AÑO, CUATRIMESTRE Y ORIENTACIÓN"")"),"COMPLETAR LOS CAMPOS DE AÑO, CUATRIMESTRE Y ORIENTACIÓN")</f>
        <v>COMPLETAR LOS CAMPOS DE AÑO, CUATRIMESTRE Y ORIENTACIÓN</v>
      </c>
      <c r="N330" s="26"/>
      <c r="O330" s="27"/>
      <c r="P330" s="28"/>
      <c r="Q330" s="28"/>
      <c r="R330" s="28"/>
      <c r="S330" s="28"/>
      <c r="T330" s="29"/>
      <c r="U330" s="30"/>
      <c r="V330" s="150"/>
    </row>
    <row r="331" spans="1:22" ht="12.75">
      <c r="A331" s="147"/>
      <c r="B331" s="142"/>
      <c r="C331" s="142"/>
      <c r="D331" s="142"/>
      <c r="E331" s="142"/>
      <c r="F331" s="142"/>
      <c r="G331" s="142"/>
      <c r="H331" s="142"/>
      <c r="I331" s="142"/>
      <c r="J331" s="142"/>
      <c r="K331" s="142"/>
      <c r="L331" s="142"/>
      <c r="M331" s="31"/>
      <c r="N331" s="32"/>
      <c r="O331" s="33"/>
      <c r="P331" s="35"/>
      <c r="Q331" s="35"/>
      <c r="R331" s="34"/>
      <c r="S331" s="35"/>
      <c r="T331" s="36"/>
      <c r="U331" s="37"/>
      <c r="V331" s="151"/>
    </row>
    <row r="332" spans="1:22" ht="12.75">
      <c r="A332" s="147"/>
      <c r="B332" s="142"/>
      <c r="C332" s="142"/>
      <c r="D332" s="142"/>
      <c r="E332" s="142"/>
      <c r="F332" s="142"/>
      <c r="G332" s="142"/>
      <c r="H332" s="142"/>
      <c r="I332" s="142"/>
      <c r="J332" s="142"/>
      <c r="K332" s="142"/>
      <c r="L332" s="142"/>
      <c r="M332" s="31"/>
      <c r="N332" s="32"/>
      <c r="O332" s="33"/>
      <c r="P332" s="35"/>
      <c r="Q332" s="35"/>
      <c r="R332" s="34"/>
      <c r="S332" s="35"/>
      <c r="T332" s="36"/>
      <c r="U332" s="37"/>
      <c r="V332" s="151"/>
    </row>
    <row r="333" spans="1:22" ht="12.75">
      <c r="A333" s="147"/>
      <c r="B333" s="142"/>
      <c r="C333" s="142"/>
      <c r="D333" s="142"/>
      <c r="E333" s="142"/>
      <c r="F333" s="142"/>
      <c r="G333" s="142"/>
      <c r="H333" s="142"/>
      <c r="I333" s="142"/>
      <c r="J333" s="142"/>
      <c r="K333" s="142"/>
      <c r="L333" s="142"/>
      <c r="M333" s="31"/>
      <c r="N333" s="32"/>
      <c r="O333" s="33"/>
      <c r="P333" s="34"/>
      <c r="Q333" s="35"/>
      <c r="R333" s="35"/>
      <c r="S333" s="35"/>
      <c r="T333" s="38"/>
      <c r="U333" s="39"/>
      <c r="V333" s="151"/>
    </row>
    <row r="334" spans="1:22" ht="13.5" thickBot="1">
      <c r="A334" s="148"/>
      <c r="B334" s="143"/>
      <c r="C334" s="143"/>
      <c r="D334" s="143"/>
      <c r="E334" s="143"/>
      <c r="F334" s="143"/>
      <c r="G334" s="143"/>
      <c r="H334" s="143"/>
      <c r="I334" s="143"/>
      <c r="J334" s="143"/>
      <c r="K334" s="143"/>
      <c r="L334" s="143"/>
      <c r="M334" s="40"/>
      <c r="N334" s="41"/>
      <c r="O334" s="42"/>
      <c r="P334" s="44"/>
      <c r="Q334" s="44"/>
      <c r="R334" s="44"/>
      <c r="S334" s="44"/>
      <c r="T334" s="45"/>
      <c r="U334" s="46"/>
      <c r="V334" s="152"/>
    </row>
    <row r="335" spans="1:22" ht="12.75">
      <c r="A335" s="146"/>
      <c r="B335" s="141"/>
      <c r="C335" s="149" t="str">
        <f>IFERROR(VLOOKUP(B335,VALIDACIÓN!A:B,2,FALSE),"INDICAR DISTRITO")</f>
        <v>INDICAR DISTRITO</v>
      </c>
      <c r="D335" s="141"/>
      <c r="E335" s="141"/>
      <c r="F335" s="141"/>
      <c r="G335" s="141"/>
      <c r="H335" s="141"/>
      <c r="I335" s="141"/>
      <c r="J335" s="144"/>
      <c r="K335" s="141"/>
      <c r="L335" s="145" t="str">
        <f>CONCATENATE(H335," - ",I335)</f>
        <v xml:space="preserve"> - </v>
      </c>
      <c r="M335" s="25" t="str">
        <f ca="1">IFERROR(__xludf.DUMMYFUNCTION("IFERROR(ArrayFormula(QUERY(TRIM('VALIDACIÓN'!$C$2:$H$61),""SELECT Col2, Col3, Col4 WHERE Col1='""&amp;L335&amp;""'"")),""COMPLETAR LOS CAMPOS DE AÑO, CUATRIMESTRE Y ORIENTACIÓN"")"),"COMPLETAR LOS CAMPOS DE AÑO, CUATRIMESTRE Y ORIENTACIÓN")</f>
        <v>COMPLETAR LOS CAMPOS DE AÑO, CUATRIMESTRE Y ORIENTACIÓN</v>
      </c>
      <c r="N335" s="26"/>
      <c r="O335" s="27"/>
      <c r="P335" s="28"/>
      <c r="Q335" s="28"/>
      <c r="R335" s="28"/>
      <c r="S335" s="28"/>
      <c r="T335" s="29"/>
      <c r="U335" s="30"/>
      <c r="V335" s="150"/>
    </row>
    <row r="336" spans="1:22" ht="12.75">
      <c r="A336" s="147"/>
      <c r="B336" s="142"/>
      <c r="C336" s="142"/>
      <c r="D336" s="142"/>
      <c r="E336" s="142"/>
      <c r="F336" s="142"/>
      <c r="G336" s="142"/>
      <c r="H336" s="142"/>
      <c r="I336" s="142"/>
      <c r="J336" s="142"/>
      <c r="K336" s="142"/>
      <c r="L336" s="142"/>
      <c r="M336" s="31"/>
      <c r="N336" s="32"/>
      <c r="O336" s="33"/>
      <c r="P336" s="35"/>
      <c r="Q336" s="35"/>
      <c r="R336" s="34"/>
      <c r="S336" s="35"/>
      <c r="T336" s="36"/>
      <c r="U336" s="37"/>
      <c r="V336" s="151"/>
    </row>
    <row r="337" spans="1:22" ht="12.75">
      <c r="A337" s="147"/>
      <c r="B337" s="142"/>
      <c r="C337" s="142"/>
      <c r="D337" s="142"/>
      <c r="E337" s="142"/>
      <c r="F337" s="142"/>
      <c r="G337" s="142"/>
      <c r="H337" s="142"/>
      <c r="I337" s="142"/>
      <c r="J337" s="142"/>
      <c r="K337" s="142"/>
      <c r="L337" s="142"/>
      <c r="M337" s="31"/>
      <c r="N337" s="32"/>
      <c r="O337" s="33"/>
      <c r="P337" s="35"/>
      <c r="Q337" s="35"/>
      <c r="R337" s="34"/>
      <c r="S337" s="35"/>
      <c r="T337" s="36"/>
      <c r="U337" s="37"/>
      <c r="V337" s="151"/>
    </row>
    <row r="338" spans="1:22" ht="12.75">
      <c r="A338" s="147"/>
      <c r="B338" s="142"/>
      <c r="C338" s="142"/>
      <c r="D338" s="142"/>
      <c r="E338" s="142"/>
      <c r="F338" s="142"/>
      <c r="G338" s="142"/>
      <c r="H338" s="142"/>
      <c r="I338" s="142"/>
      <c r="J338" s="142"/>
      <c r="K338" s="142"/>
      <c r="L338" s="142"/>
      <c r="M338" s="31"/>
      <c r="N338" s="32"/>
      <c r="O338" s="33"/>
      <c r="P338" s="34"/>
      <c r="Q338" s="35"/>
      <c r="R338" s="35"/>
      <c r="S338" s="35"/>
      <c r="T338" s="38"/>
      <c r="U338" s="39"/>
      <c r="V338" s="151"/>
    </row>
    <row r="339" spans="1:22" ht="13.5" thickBot="1">
      <c r="A339" s="148"/>
      <c r="B339" s="143"/>
      <c r="C339" s="143"/>
      <c r="D339" s="143"/>
      <c r="E339" s="143"/>
      <c r="F339" s="143"/>
      <c r="G339" s="143"/>
      <c r="H339" s="143"/>
      <c r="I339" s="143"/>
      <c r="J339" s="143"/>
      <c r="K339" s="143"/>
      <c r="L339" s="143"/>
      <c r="M339" s="40"/>
      <c r="N339" s="41"/>
      <c r="O339" s="42"/>
      <c r="P339" s="44"/>
      <c r="Q339" s="44"/>
      <c r="R339" s="44"/>
      <c r="S339" s="44"/>
      <c r="T339" s="45"/>
      <c r="U339" s="46"/>
      <c r="V339" s="152"/>
    </row>
    <row r="340" spans="1:22" ht="12.75">
      <c r="A340" s="146"/>
      <c r="B340" s="141"/>
      <c r="C340" s="149" t="str">
        <f>IFERROR(VLOOKUP(B340,VALIDACIÓN!A:B,2,FALSE),"INDICAR DISTRITO")</f>
        <v>INDICAR DISTRITO</v>
      </c>
      <c r="D340" s="141"/>
      <c r="E340" s="141"/>
      <c r="F340" s="141"/>
      <c r="G340" s="141"/>
      <c r="H340" s="141"/>
      <c r="I340" s="141"/>
      <c r="J340" s="144"/>
      <c r="K340" s="141"/>
      <c r="L340" s="145" t="str">
        <f>CONCATENATE(H340," - ",I340)</f>
        <v xml:space="preserve"> - </v>
      </c>
      <c r="M340" s="25" t="str">
        <f ca="1">IFERROR(__xludf.DUMMYFUNCTION("IFERROR(ArrayFormula(QUERY(TRIM('VALIDACIÓN'!$C$2:$H$61),""SELECT Col2, Col3, Col4 WHERE Col1='""&amp;L340&amp;""'"")),""COMPLETAR LOS CAMPOS DE AÑO, CUATRIMESTRE Y ORIENTACIÓN"")"),"COMPLETAR LOS CAMPOS DE AÑO, CUATRIMESTRE Y ORIENTACIÓN")</f>
        <v>COMPLETAR LOS CAMPOS DE AÑO, CUATRIMESTRE Y ORIENTACIÓN</v>
      </c>
      <c r="N340" s="26"/>
      <c r="O340" s="27"/>
      <c r="P340" s="28"/>
      <c r="Q340" s="28"/>
      <c r="R340" s="28"/>
      <c r="S340" s="28"/>
      <c r="T340" s="29"/>
      <c r="U340" s="30"/>
      <c r="V340" s="150"/>
    </row>
    <row r="341" spans="1:22" ht="12.75">
      <c r="A341" s="147"/>
      <c r="B341" s="142"/>
      <c r="C341" s="142"/>
      <c r="D341" s="142"/>
      <c r="E341" s="142"/>
      <c r="F341" s="142"/>
      <c r="G341" s="142"/>
      <c r="H341" s="142"/>
      <c r="I341" s="142"/>
      <c r="J341" s="142"/>
      <c r="K341" s="142"/>
      <c r="L341" s="142"/>
      <c r="M341" s="31"/>
      <c r="N341" s="32"/>
      <c r="O341" s="33"/>
      <c r="P341" s="35"/>
      <c r="Q341" s="35"/>
      <c r="R341" s="34"/>
      <c r="S341" s="35"/>
      <c r="T341" s="36"/>
      <c r="U341" s="37"/>
      <c r="V341" s="151"/>
    </row>
    <row r="342" spans="1:22" ht="12.75">
      <c r="A342" s="147"/>
      <c r="B342" s="142"/>
      <c r="C342" s="142"/>
      <c r="D342" s="142"/>
      <c r="E342" s="142"/>
      <c r="F342" s="142"/>
      <c r="G342" s="142"/>
      <c r="H342" s="142"/>
      <c r="I342" s="142"/>
      <c r="J342" s="142"/>
      <c r="K342" s="142"/>
      <c r="L342" s="142"/>
      <c r="M342" s="31"/>
      <c r="N342" s="32"/>
      <c r="O342" s="33"/>
      <c r="P342" s="35"/>
      <c r="Q342" s="35"/>
      <c r="R342" s="34"/>
      <c r="S342" s="35"/>
      <c r="T342" s="36"/>
      <c r="U342" s="37"/>
      <c r="V342" s="151"/>
    </row>
    <row r="343" spans="1:22" ht="12.75">
      <c r="A343" s="147"/>
      <c r="B343" s="142"/>
      <c r="C343" s="142"/>
      <c r="D343" s="142"/>
      <c r="E343" s="142"/>
      <c r="F343" s="142"/>
      <c r="G343" s="142"/>
      <c r="H343" s="142"/>
      <c r="I343" s="142"/>
      <c r="J343" s="142"/>
      <c r="K343" s="142"/>
      <c r="L343" s="142"/>
      <c r="M343" s="31"/>
      <c r="N343" s="32"/>
      <c r="O343" s="33"/>
      <c r="P343" s="34"/>
      <c r="Q343" s="35"/>
      <c r="R343" s="35"/>
      <c r="S343" s="35"/>
      <c r="T343" s="38"/>
      <c r="U343" s="39"/>
      <c r="V343" s="151"/>
    </row>
    <row r="344" spans="1:22" ht="13.5" thickBot="1">
      <c r="A344" s="148"/>
      <c r="B344" s="143"/>
      <c r="C344" s="143"/>
      <c r="D344" s="143"/>
      <c r="E344" s="143"/>
      <c r="F344" s="143"/>
      <c r="G344" s="143"/>
      <c r="H344" s="143"/>
      <c r="I344" s="143"/>
      <c r="J344" s="143"/>
      <c r="K344" s="143"/>
      <c r="L344" s="143"/>
      <c r="M344" s="40"/>
      <c r="N344" s="41"/>
      <c r="O344" s="42"/>
      <c r="P344" s="44"/>
      <c r="Q344" s="44"/>
      <c r="R344" s="44"/>
      <c r="S344" s="44"/>
      <c r="T344" s="45"/>
      <c r="U344" s="46"/>
      <c r="V344" s="152"/>
    </row>
    <row r="345" spans="1:22" ht="12.75">
      <c r="A345" s="146"/>
      <c r="B345" s="141"/>
      <c r="C345" s="149" t="str">
        <f>IFERROR(VLOOKUP(B345,VALIDACIÓN!A:B,2,FALSE),"INDICAR DISTRITO")</f>
        <v>INDICAR DISTRITO</v>
      </c>
      <c r="D345" s="141"/>
      <c r="E345" s="141"/>
      <c r="F345" s="141"/>
      <c r="G345" s="141"/>
      <c r="H345" s="141"/>
      <c r="I345" s="141"/>
      <c r="J345" s="144"/>
      <c r="K345" s="141"/>
      <c r="L345" s="145" t="str">
        <f>CONCATENATE(H345," - ",I345)</f>
        <v xml:space="preserve"> - </v>
      </c>
      <c r="M345" s="25" t="str">
        <f ca="1">IFERROR(__xludf.DUMMYFUNCTION("IFERROR(ArrayFormula(QUERY(TRIM('VALIDACIÓN'!$C$2:$H$61),""SELECT Col2, Col3, Col4 WHERE Col1='""&amp;L345&amp;""'"")),""COMPLETAR LOS CAMPOS DE AÑO, CUATRIMESTRE Y ORIENTACIÓN"")"),"COMPLETAR LOS CAMPOS DE AÑO, CUATRIMESTRE Y ORIENTACIÓN")</f>
        <v>COMPLETAR LOS CAMPOS DE AÑO, CUATRIMESTRE Y ORIENTACIÓN</v>
      </c>
      <c r="N345" s="26"/>
      <c r="O345" s="27"/>
      <c r="P345" s="28"/>
      <c r="Q345" s="28"/>
      <c r="R345" s="28"/>
      <c r="S345" s="28"/>
      <c r="T345" s="29"/>
      <c r="U345" s="30"/>
      <c r="V345" s="153"/>
    </row>
    <row r="346" spans="1:22" ht="12.75">
      <c r="A346" s="147"/>
      <c r="B346" s="142"/>
      <c r="C346" s="142"/>
      <c r="D346" s="142"/>
      <c r="E346" s="142"/>
      <c r="F346" s="142"/>
      <c r="G346" s="142"/>
      <c r="H346" s="142"/>
      <c r="I346" s="142"/>
      <c r="J346" s="142"/>
      <c r="K346" s="142"/>
      <c r="L346" s="142"/>
      <c r="M346" s="31"/>
      <c r="N346" s="32"/>
      <c r="O346" s="33"/>
      <c r="P346" s="35"/>
      <c r="Q346" s="35"/>
      <c r="R346" s="34"/>
      <c r="S346" s="35"/>
      <c r="T346" s="36"/>
      <c r="U346" s="37"/>
      <c r="V346" s="151"/>
    </row>
    <row r="347" spans="1:22" ht="12.75">
      <c r="A347" s="147"/>
      <c r="B347" s="142"/>
      <c r="C347" s="142"/>
      <c r="D347" s="142"/>
      <c r="E347" s="142"/>
      <c r="F347" s="142"/>
      <c r="G347" s="142"/>
      <c r="H347" s="142"/>
      <c r="I347" s="142"/>
      <c r="J347" s="142"/>
      <c r="K347" s="142"/>
      <c r="L347" s="142"/>
      <c r="M347" s="31"/>
      <c r="N347" s="32"/>
      <c r="O347" s="33"/>
      <c r="P347" s="35"/>
      <c r="Q347" s="35"/>
      <c r="R347" s="34"/>
      <c r="S347" s="35"/>
      <c r="T347" s="36"/>
      <c r="U347" s="37"/>
      <c r="V347" s="151"/>
    </row>
    <row r="348" spans="1:22" ht="12.75">
      <c r="A348" s="147"/>
      <c r="B348" s="142"/>
      <c r="C348" s="142"/>
      <c r="D348" s="142"/>
      <c r="E348" s="142"/>
      <c r="F348" s="142"/>
      <c r="G348" s="142"/>
      <c r="H348" s="142"/>
      <c r="I348" s="142"/>
      <c r="J348" s="142"/>
      <c r="K348" s="142"/>
      <c r="L348" s="142"/>
      <c r="M348" s="31"/>
      <c r="N348" s="32"/>
      <c r="O348" s="33"/>
      <c r="P348" s="34"/>
      <c r="Q348" s="35"/>
      <c r="R348" s="35"/>
      <c r="S348" s="35"/>
      <c r="T348" s="38"/>
      <c r="U348" s="39"/>
      <c r="V348" s="151"/>
    </row>
    <row r="349" spans="1:22" ht="13.5" thickBot="1">
      <c r="A349" s="148"/>
      <c r="B349" s="143"/>
      <c r="C349" s="143"/>
      <c r="D349" s="143"/>
      <c r="E349" s="143"/>
      <c r="F349" s="143"/>
      <c r="G349" s="143"/>
      <c r="H349" s="143"/>
      <c r="I349" s="143"/>
      <c r="J349" s="143"/>
      <c r="K349" s="143"/>
      <c r="L349" s="143"/>
      <c r="M349" s="40"/>
      <c r="N349" s="41"/>
      <c r="O349" s="42"/>
      <c r="P349" s="44"/>
      <c r="Q349" s="44"/>
      <c r="R349" s="44"/>
      <c r="S349" s="44"/>
      <c r="T349" s="45"/>
      <c r="U349" s="46"/>
      <c r="V349" s="152"/>
    </row>
    <row r="350" spans="1:22" ht="12.75">
      <c r="A350" s="146"/>
      <c r="B350" s="141"/>
      <c r="C350" s="149" t="str">
        <f>IFERROR(VLOOKUP(B350,VALIDACIÓN!A:B,2,FALSE),"INDICAR DISTRITO")</f>
        <v>INDICAR DISTRITO</v>
      </c>
      <c r="D350" s="141"/>
      <c r="E350" s="141"/>
      <c r="F350" s="141"/>
      <c r="G350" s="141"/>
      <c r="H350" s="141"/>
      <c r="I350" s="141"/>
      <c r="J350" s="144"/>
      <c r="K350" s="141"/>
      <c r="L350" s="145" t="str">
        <f>CONCATENATE(H350," - ",I350)</f>
        <v xml:space="preserve"> - </v>
      </c>
      <c r="M350" s="25" t="str">
        <f ca="1">IFERROR(__xludf.DUMMYFUNCTION("IFERROR(ArrayFormula(QUERY(TRIM('VALIDACIÓN'!$C$2:$H$61),""SELECT Col2, Col3, Col4 WHERE Col1='""&amp;L350&amp;""'"")),""COMPLETAR LOS CAMPOS DE AÑO, CUATRIMESTRE Y ORIENTACIÓN"")"),"COMPLETAR LOS CAMPOS DE AÑO, CUATRIMESTRE Y ORIENTACIÓN")</f>
        <v>COMPLETAR LOS CAMPOS DE AÑO, CUATRIMESTRE Y ORIENTACIÓN</v>
      </c>
      <c r="N350" s="26"/>
      <c r="O350" s="27"/>
      <c r="P350" s="28"/>
      <c r="Q350" s="28"/>
      <c r="R350" s="28"/>
      <c r="S350" s="28"/>
      <c r="T350" s="29"/>
      <c r="U350" s="30"/>
      <c r="V350" s="150"/>
    </row>
    <row r="351" spans="1:22" ht="12.75">
      <c r="A351" s="147"/>
      <c r="B351" s="142"/>
      <c r="C351" s="142"/>
      <c r="D351" s="142"/>
      <c r="E351" s="142"/>
      <c r="F351" s="142"/>
      <c r="G351" s="142"/>
      <c r="H351" s="142"/>
      <c r="I351" s="142"/>
      <c r="J351" s="142"/>
      <c r="K351" s="142"/>
      <c r="L351" s="142"/>
      <c r="M351" s="31"/>
      <c r="N351" s="32"/>
      <c r="O351" s="33"/>
      <c r="P351" s="35"/>
      <c r="Q351" s="35"/>
      <c r="R351" s="34"/>
      <c r="S351" s="35"/>
      <c r="T351" s="36"/>
      <c r="U351" s="37"/>
      <c r="V351" s="151"/>
    </row>
    <row r="352" spans="1:22" ht="12.75">
      <c r="A352" s="147"/>
      <c r="B352" s="142"/>
      <c r="C352" s="142"/>
      <c r="D352" s="142"/>
      <c r="E352" s="142"/>
      <c r="F352" s="142"/>
      <c r="G352" s="142"/>
      <c r="H352" s="142"/>
      <c r="I352" s="142"/>
      <c r="J352" s="142"/>
      <c r="K352" s="142"/>
      <c r="L352" s="142"/>
      <c r="M352" s="31"/>
      <c r="N352" s="32"/>
      <c r="O352" s="33"/>
      <c r="P352" s="35"/>
      <c r="Q352" s="35"/>
      <c r="R352" s="34"/>
      <c r="S352" s="35"/>
      <c r="T352" s="36"/>
      <c r="U352" s="37"/>
      <c r="V352" s="151"/>
    </row>
    <row r="353" spans="1:22" ht="12.75">
      <c r="A353" s="147"/>
      <c r="B353" s="142"/>
      <c r="C353" s="142"/>
      <c r="D353" s="142"/>
      <c r="E353" s="142"/>
      <c r="F353" s="142"/>
      <c r="G353" s="142"/>
      <c r="H353" s="142"/>
      <c r="I353" s="142"/>
      <c r="J353" s="142"/>
      <c r="K353" s="142"/>
      <c r="L353" s="142"/>
      <c r="M353" s="31"/>
      <c r="N353" s="32"/>
      <c r="O353" s="33"/>
      <c r="P353" s="34"/>
      <c r="Q353" s="35"/>
      <c r="R353" s="35"/>
      <c r="S353" s="35"/>
      <c r="T353" s="38"/>
      <c r="U353" s="39"/>
      <c r="V353" s="151"/>
    </row>
    <row r="354" spans="1:22" ht="13.5" thickBot="1">
      <c r="A354" s="148"/>
      <c r="B354" s="143"/>
      <c r="C354" s="143"/>
      <c r="D354" s="143"/>
      <c r="E354" s="143"/>
      <c r="F354" s="143"/>
      <c r="G354" s="143"/>
      <c r="H354" s="143"/>
      <c r="I354" s="143"/>
      <c r="J354" s="143"/>
      <c r="K354" s="143"/>
      <c r="L354" s="143"/>
      <c r="M354" s="40"/>
      <c r="N354" s="41"/>
      <c r="O354" s="42"/>
      <c r="P354" s="44"/>
      <c r="Q354" s="44"/>
      <c r="R354" s="44"/>
      <c r="S354" s="44"/>
      <c r="T354" s="45"/>
      <c r="U354" s="46"/>
      <c r="V354" s="152"/>
    </row>
    <row r="355" spans="1:22" ht="12.75">
      <c r="A355" s="146"/>
      <c r="B355" s="141"/>
      <c r="C355" s="149" t="str">
        <f>IFERROR(VLOOKUP(B355,VALIDACIÓN!A:B,2,FALSE),"INDICAR DISTRITO")</f>
        <v>INDICAR DISTRITO</v>
      </c>
      <c r="D355" s="141"/>
      <c r="E355" s="141"/>
      <c r="F355" s="141"/>
      <c r="G355" s="141"/>
      <c r="H355" s="141"/>
      <c r="I355" s="141"/>
      <c r="J355" s="144"/>
      <c r="K355" s="141"/>
      <c r="L355" s="145" t="str">
        <f>CONCATENATE(H355," - ",I355)</f>
        <v xml:space="preserve"> - </v>
      </c>
      <c r="M355" s="25" t="str">
        <f ca="1">IFERROR(__xludf.DUMMYFUNCTION("IFERROR(ArrayFormula(QUERY(TRIM('VALIDACIÓN'!$C$2:$H$61),""SELECT Col2, Col3, Col4 WHERE Col1='""&amp;L355&amp;""'"")),""COMPLETAR LOS CAMPOS DE AÑO, CUATRIMESTRE Y ORIENTACIÓN"")"),"COMPLETAR LOS CAMPOS DE AÑO, CUATRIMESTRE Y ORIENTACIÓN")</f>
        <v>COMPLETAR LOS CAMPOS DE AÑO, CUATRIMESTRE Y ORIENTACIÓN</v>
      </c>
      <c r="N355" s="26"/>
      <c r="O355" s="27"/>
      <c r="P355" s="28"/>
      <c r="Q355" s="28"/>
      <c r="R355" s="28"/>
      <c r="S355" s="28"/>
      <c r="T355" s="29"/>
      <c r="U355" s="30"/>
      <c r="V355" s="150"/>
    </row>
    <row r="356" spans="1:22" ht="12.75">
      <c r="A356" s="147"/>
      <c r="B356" s="142"/>
      <c r="C356" s="142"/>
      <c r="D356" s="142"/>
      <c r="E356" s="142"/>
      <c r="F356" s="142"/>
      <c r="G356" s="142"/>
      <c r="H356" s="142"/>
      <c r="I356" s="142"/>
      <c r="J356" s="142"/>
      <c r="K356" s="142"/>
      <c r="L356" s="142"/>
      <c r="M356" s="31"/>
      <c r="N356" s="32"/>
      <c r="O356" s="33"/>
      <c r="P356" s="35"/>
      <c r="Q356" s="35"/>
      <c r="R356" s="34"/>
      <c r="S356" s="35"/>
      <c r="T356" s="36"/>
      <c r="U356" s="37"/>
      <c r="V356" s="151"/>
    </row>
    <row r="357" spans="1:22" ht="12.75">
      <c r="A357" s="147"/>
      <c r="B357" s="142"/>
      <c r="C357" s="142"/>
      <c r="D357" s="142"/>
      <c r="E357" s="142"/>
      <c r="F357" s="142"/>
      <c r="G357" s="142"/>
      <c r="H357" s="142"/>
      <c r="I357" s="142"/>
      <c r="J357" s="142"/>
      <c r="K357" s="142"/>
      <c r="L357" s="142"/>
      <c r="M357" s="31"/>
      <c r="N357" s="32"/>
      <c r="O357" s="33"/>
      <c r="P357" s="35"/>
      <c r="Q357" s="35"/>
      <c r="R357" s="34"/>
      <c r="S357" s="35"/>
      <c r="T357" s="36"/>
      <c r="U357" s="37"/>
      <c r="V357" s="151"/>
    </row>
    <row r="358" spans="1:22" ht="12.75">
      <c r="A358" s="147"/>
      <c r="B358" s="142"/>
      <c r="C358" s="142"/>
      <c r="D358" s="142"/>
      <c r="E358" s="142"/>
      <c r="F358" s="142"/>
      <c r="G358" s="142"/>
      <c r="H358" s="142"/>
      <c r="I358" s="142"/>
      <c r="J358" s="142"/>
      <c r="K358" s="142"/>
      <c r="L358" s="142"/>
      <c r="M358" s="31"/>
      <c r="N358" s="32"/>
      <c r="O358" s="33"/>
      <c r="P358" s="34"/>
      <c r="Q358" s="35"/>
      <c r="R358" s="35"/>
      <c r="S358" s="35"/>
      <c r="T358" s="38"/>
      <c r="U358" s="39"/>
      <c r="V358" s="151"/>
    </row>
    <row r="359" spans="1:22" ht="13.5" thickBot="1">
      <c r="A359" s="148"/>
      <c r="B359" s="143"/>
      <c r="C359" s="143"/>
      <c r="D359" s="143"/>
      <c r="E359" s="143"/>
      <c r="F359" s="143"/>
      <c r="G359" s="143"/>
      <c r="H359" s="143"/>
      <c r="I359" s="143"/>
      <c r="J359" s="143"/>
      <c r="K359" s="143"/>
      <c r="L359" s="143"/>
      <c r="M359" s="40"/>
      <c r="N359" s="41"/>
      <c r="O359" s="42"/>
      <c r="P359" s="44"/>
      <c r="Q359" s="44"/>
      <c r="R359" s="44"/>
      <c r="S359" s="44"/>
      <c r="T359" s="45"/>
      <c r="U359" s="46"/>
      <c r="V359" s="152"/>
    </row>
    <row r="360" spans="1:22" ht="12.75">
      <c r="A360" s="146"/>
      <c r="B360" s="141"/>
      <c r="C360" s="149" t="str">
        <f>IFERROR(VLOOKUP(B360,VALIDACIÓN!A:B,2,FALSE),"INDICAR DISTRITO")</f>
        <v>INDICAR DISTRITO</v>
      </c>
      <c r="D360" s="141"/>
      <c r="E360" s="141"/>
      <c r="F360" s="141"/>
      <c r="G360" s="141"/>
      <c r="H360" s="141"/>
      <c r="I360" s="141"/>
      <c r="J360" s="144"/>
      <c r="K360" s="141"/>
      <c r="L360" s="145" t="str">
        <f>CONCATENATE(H360," - ",I360)</f>
        <v xml:space="preserve"> - </v>
      </c>
      <c r="M360" s="25" t="str">
        <f ca="1">IFERROR(__xludf.DUMMYFUNCTION("IFERROR(ArrayFormula(QUERY(TRIM('VALIDACIÓN'!$C$2:$H$61),""SELECT Col2, Col3, Col4 WHERE Col1='""&amp;L360&amp;""'"")),""COMPLETAR LOS CAMPOS DE AÑO, CUATRIMESTRE Y ORIENTACIÓN"")"),"COMPLETAR LOS CAMPOS DE AÑO, CUATRIMESTRE Y ORIENTACIÓN")</f>
        <v>COMPLETAR LOS CAMPOS DE AÑO, CUATRIMESTRE Y ORIENTACIÓN</v>
      </c>
      <c r="N360" s="26"/>
      <c r="O360" s="27"/>
      <c r="P360" s="28"/>
      <c r="Q360" s="28"/>
      <c r="R360" s="28"/>
      <c r="S360" s="28"/>
      <c r="T360" s="29"/>
      <c r="U360" s="30"/>
      <c r="V360" s="150"/>
    </row>
    <row r="361" spans="1:22" ht="12.75">
      <c r="A361" s="147"/>
      <c r="B361" s="142"/>
      <c r="C361" s="142"/>
      <c r="D361" s="142"/>
      <c r="E361" s="142"/>
      <c r="F361" s="142"/>
      <c r="G361" s="142"/>
      <c r="H361" s="142"/>
      <c r="I361" s="142"/>
      <c r="J361" s="142"/>
      <c r="K361" s="142"/>
      <c r="L361" s="142"/>
      <c r="M361" s="31"/>
      <c r="N361" s="32"/>
      <c r="O361" s="33"/>
      <c r="P361" s="35"/>
      <c r="Q361" s="35"/>
      <c r="R361" s="34"/>
      <c r="S361" s="35"/>
      <c r="T361" s="36"/>
      <c r="U361" s="37"/>
      <c r="V361" s="151"/>
    </row>
    <row r="362" spans="1:22" ht="12.75">
      <c r="A362" s="147"/>
      <c r="B362" s="142"/>
      <c r="C362" s="142"/>
      <c r="D362" s="142"/>
      <c r="E362" s="142"/>
      <c r="F362" s="142"/>
      <c r="G362" s="142"/>
      <c r="H362" s="142"/>
      <c r="I362" s="142"/>
      <c r="J362" s="142"/>
      <c r="K362" s="142"/>
      <c r="L362" s="142"/>
      <c r="M362" s="31"/>
      <c r="N362" s="32"/>
      <c r="O362" s="33"/>
      <c r="P362" s="35"/>
      <c r="Q362" s="35"/>
      <c r="R362" s="34"/>
      <c r="S362" s="35"/>
      <c r="T362" s="36"/>
      <c r="U362" s="37"/>
      <c r="V362" s="151"/>
    </row>
    <row r="363" spans="1:22" ht="12.75">
      <c r="A363" s="147"/>
      <c r="B363" s="142"/>
      <c r="C363" s="142"/>
      <c r="D363" s="142"/>
      <c r="E363" s="142"/>
      <c r="F363" s="142"/>
      <c r="G363" s="142"/>
      <c r="H363" s="142"/>
      <c r="I363" s="142"/>
      <c r="J363" s="142"/>
      <c r="K363" s="142"/>
      <c r="L363" s="142"/>
      <c r="M363" s="31"/>
      <c r="N363" s="32"/>
      <c r="O363" s="33"/>
      <c r="P363" s="34"/>
      <c r="Q363" s="35"/>
      <c r="R363" s="35"/>
      <c r="S363" s="35"/>
      <c r="T363" s="38"/>
      <c r="U363" s="39"/>
      <c r="V363" s="151"/>
    </row>
    <row r="364" spans="1:22" ht="13.5" thickBot="1">
      <c r="A364" s="148"/>
      <c r="B364" s="143"/>
      <c r="C364" s="143"/>
      <c r="D364" s="143"/>
      <c r="E364" s="143"/>
      <c r="F364" s="143"/>
      <c r="G364" s="143"/>
      <c r="H364" s="143"/>
      <c r="I364" s="143"/>
      <c r="J364" s="143"/>
      <c r="K364" s="143"/>
      <c r="L364" s="143"/>
      <c r="M364" s="40"/>
      <c r="N364" s="41"/>
      <c r="O364" s="42"/>
      <c r="P364" s="44"/>
      <c r="Q364" s="44"/>
      <c r="R364" s="44"/>
      <c r="S364" s="44"/>
      <c r="T364" s="45"/>
      <c r="U364" s="46"/>
      <c r="V364" s="152"/>
    </row>
    <row r="365" spans="1:22" ht="12.75">
      <c r="A365" s="146"/>
      <c r="B365" s="141"/>
      <c r="C365" s="149" t="str">
        <f>IFERROR(VLOOKUP(B365,VALIDACIÓN!A:B,2,FALSE),"INDICAR DISTRITO")</f>
        <v>INDICAR DISTRITO</v>
      </c>
      <c r="D365" s="141"/>
      <c r="E365" s="141"/>
      <c r="F365" s="141"/>
      <c r="G365" s="141"/>
      <c r="H365" s="141"/>
      <c r="I365" s="141"/>
      <c r="J365" s="144"/>
      <c r="K365" s="141"/>
      <c r="L365" s="145" t="str">
        <f>CONCATENATE(H365," - ",I365)</f>
        <v xml:space="preserve"> - </v>
      </c>
      <c r="M365" s="25" t="str">
        <f ca="1">IFERROR(__xludf.DUMMYFUNCTION("IFERROR(ArrayFormula(QUERY(TRIM('VALIDACIÓN'!$C$2:$H$61),""SELECT Col2, Col3, Col4 WHERE Col1='""&amp;L365&amp;""'"")),""COMPLETAR LOS CAMPOS DE AÑO, CUATRIMESTRE Y ORIENTACIÓN"")"),"COMPLETAR LOS CAMPOS DE AÑO, CUATRIMESTRE Y ORIENTACIÓN")</f>
        <v>COMPLETAR LOS CAMPOS DE AÑO, CUATRIMESTRE Y ORIENTACIÓN</v>
      </c>
      <c r="N365" s="26"/>
      <c r="O365" s="27"/>
      <c r="P365" s="28"/>
      <c r="Q365" s="28"/>
      <c r="R365" s="28"/>
      <c r="S365" s="28"/>
      <c r="T365" s="29"/>
      <c r="U365" s="30"/>
      <c r="V365" s="150"/>
    </row>
    <row r="366" spans="1:22" ht="12.75">
      <c r="A366" s="147"/>
      <c r="B366" s="142"/>
      <c r="C366" s="142"/>
      <c r="D366" s="142"/>
      <c r="E366" s="142"/>
      <c r="F366" s="142"/>
      <c r="G366" s="142"/>
      <c r="H366" s="142"/>
      <c r="I366" s="142"/>
      <c r="J366" s="142"/>
      <c r="K366" s="142"/>
      <c r="L366" s="142"/>
      <c r="M366" s="31"/>
      <c r="N366" s="32"/>
      <c r="O366" s="33"/>
      <c r="P366" s="35"/>
      <c r="Q366" s="35"/>
      <c r="R366" s="34"/>
      <c r="S366" s="35"/>
      <c r="T366" s="36"/>
      <c r="U366" s="37"/>
      <c r="V366" s="151"/>
    </row>
    <row r="367" spans="1:22" ht="12.75">
      <c r="A367" s="147"/>
      <c r="B367" s="142"/>
      <c r="C367" s="142"/>
      <c r="D367" s="142"/>
      <c r="E367" s="142"/>
      <c r="F367" s="142"/>
      <c r="G367" s="142"/>
      <c r="H367" s="142"/>
      <c r="I367" s="142"/>
      <c r="J367" s="142"/>
      <c r="K367" s="142"/>
      <c r="L367" s="142"/>
      <c r="M367" s="31"/>
      <c r="N367" s="32"/>
      <c r="O367" s="33"/>
      <c r="P367" s="35"/>
      <c r="Q367" s="35"/>
      <c r="R367" s="34"/>
      <c r="S367" s="35"/>
      <c r="T367" s="36"/>
      <c r="U367" s="37"/>
      <c r="V367" s="151"/>
    </row>
    <row r="368" spans="1:22" ht="12.75">
      <c r="A368" s="147"/>
      <c r="B368" s="142"/>
      <c r="C368" s="142"/>
      <c r="D368" s="142"/>
      <c r="E368" s="142"/>
      <c r="F368" s="142"/>
      <c r="G368" s="142"/>
      <c r="H368" s="142"/>
      <c r="I368" s="142"/>
      <c r="J368" s="142"/>
      <c r="K368" s="142"/>
      <c r="L368" s="142"/>
      <c r="M368" s="31"/>
      <c r="N368" s="32"/>
      <c r="O368" s="33"/>
      <c r="P368" s="34"/>
      <c r="Q368" s="35"/>
      <c r="R368" s="35"/>
      <c r="S368" s="35"/>
      <c r="T368" s="38"/>
      <c r="U368" s="39"/>
      <c r="V368" s="151"/>
    </row>
    <row r="369" spans="1:22" ht="13.5" thickBot="1">
      <c r="A369" s="148"/>
      <c r="B369" s="143"/>
      <c r="C369" s="143"/>
      <c r="D369" s="143"/>
      <c r="E369" s="143"/>
      <c r="F369" s="143"/>
      <c r="G369" s="143"/>
      <c r="H369" s="143"/>
      <c r="I369" s="143"/>
      <c r="J369" s="143"/>
      <c r="K369" s="143"/>
      <c r="L369" s="143"/>
      <c r="M369" s="40"/>
      <c r="N369" s="41"/>
      <c r="O369" s="42"/>
      <c r="P369" s="44"/>
      <c r="Q369" s="44"/>
      <c r="R369" s="44"/>
      <c r="S369" s="44"/>
      <c r="T369" s="45"/>
      <c r="U369" s="46"/>
      <c r="V369" s="152"/>
    </row>
    <row r="370" spans="1:22" ht="12.75">
      <c r="A370" s="146"/>
      <c r="B370" s="141"/>
      <c r="C370" s="149" t="str">
        <f>IFERROR(VLOOKUP(B370,VALIDACIÓN!A:B,2,FALSE),"INDICAR DISTRITO")</f>
        <v>INDICAR DISTRITO</v>
      </c>
      <c r="D370" s="141"/>
      <c r="E370" s="141"/>
      <c r="F370" s="141"/>
      <c r="G370" s="141"/>
      <c r="H370" s="141"/>
      <c r="I370" s="141"/>
      <c r="J370" s="144"/>
      <c r="K370" s="141"/>
      <c r="L370" s="145" t="str">
        <f>CONCATENATE(H370," - ",I370)</f>
        <v xml:space="preserve"> - </v>
      </c>
      <c r="M370" s="25" t="str">
        <f ca="1">IFERROR(__xludf.DUMMYFUNCTION("IFERROR(ArrayFormula(QUERY(TRIM('VALIDACIÓN'!$C$2:$H$61),""SELECT Col2, Col3, Col4 WHERE Col1='""&amp;L370&amp;""'"")),""COMPLETAR LOS CAMPOS DE AÑO, CUATRIMESTRE Y ORIENTACIÓN"")"),"COMPLETAR LOS CAMPOS DE AÑO, CUATRIMESTRE Y ORIENTACIÓN")</f>
        <v>COMPLETAR LOS CAMPOS DE AÑO, CUATRIMESTRE Y ORIENTACIÓN</v>
      </c>
      <c r="N370" s="26"/>
      <c r="O370" s="27"/>
      <c r="P370" s="28"/>
      <c r="Q370" s="28"/>
      <c r="R370" s="28"/>
      <c r="S370" s="28"/>
      <c r="T370" s="29"/>
      <c r="U370" s="30"/>
      <c r="V370" s="150"/>
    </row>
    <row r="371" spans="1:22" ht="12.75">
      <c r="A371" s="147"/>
      <c r="B371" s="142"/>
      <c r="C371" s="142"/>
      <c r="D371" s="142"/>
      <c r="E371" s="142"/>
      <c r="F371" s="142"/>
      <c r="G371" s="142"/>
      <c r="H371" s="142"/>
      <c r="I371" s="142"/>
      <c r="J371" s="142"/>
      <c r="K371" s="142"/>
      <c r="L371" s="142"/>
      <c r="M371" s="31"/>
      <c r="N371" s="32"/>
      <c r="O371" s="33"/>
      <c r="P371" s="35"/>
      <c r="Q371" s="35"/>
      <c r="R371" s="34"/>
      <c r="S371" s="35"/>
      <c r="T371" s="36"/>
      <c r="U371" s="37"/>
      <c r="V371" s="151"/>
    </row>
    <row r="372" spans="1:22" ht="12.75">
      <c r="A372" s="147"/>
      <c r="B372" s="142"/>
      <c r="C372" s="142"/>
      <c r="D372" s="142"/>
      <c r="E372" s="142"/>
      <c r="F372" s="142"/>
      <c r="G372" s="142"/>
      <c r="H372" s="142"/>
      <c r="I372" s="142"/>
      <c r="J372" s="142"/>
      <c r="K372" s="142"/>
      <c r="L372" s="142"/>
      <c r="M372" s="31"/>
      <c r="N372" s="32"/>
      <c r="O372" s="33"/>
      <c r="P372" s="35"/>
      <c r="Q372" s="35"/>
      <c r="R372" s="34"/>
      <c r="S372" s="35"/>
      <c r="T372" s="36"/>
      <c r="U372" s="37"/>
      <c r="V372" s="151"/>
    </row>
    <row r="373" spans="1:22" ht="12.75">
      <c r="A373" s="147"/>
      <c r="B373" s="142"/>
      <c r="C373" s="142"/>
      <c r="D373" s="142"/>
      <c r="E373" s="142"/>
      <c r="F373" s="142"/>
      <c r="G373" s="142"/>
      <c r="H373" s="142"/>
      <c r="I373" s="142"/>
      <c r="J373" s="142"/>
      <c r="K373" s="142"/>
      <c r="L373" s="142"/>
      <c r="M373" s="31"/>
      <c r="N373" s="32"/>
      <c r="O373" s="33"/>
      <c r="P373" s="34"/>
      <c r="Q373" s="35"/>
      <c r="R373" s="35"/>
      <c r="S373" s="35"/>
      <c r="T373" s="38"/>
      <c r="U373" s="39"/>
      <c r="V373" s="151"/>
    </row>
    <row r="374" spans="1:22" ht="13.5" thickBot="1">
      <c r="A374" s="148"/>
      <c r="B374" s="143"/>
      <c r="C374" s="143"/>
      <c r="D374" s="143"/>
      <c r="E374" s="143"/>
      <c r="F374" s="143"/>
      <c r="G374" s="143"/>
      <c r="H374" s="143"/>
      <c r="I374" s="143"/>
      <c r="J374" s="143"/>
      <c r="K374" s="143"/>
      <c r="L374" s="143"/>
      <c r="M374" s="40"/>
      <c r="N374" s="41"/>
      <c r="O374" s="42"/>
      <c r="P374" s="44"/>
      <c r="Q374" s="44"/>
      <c r="R374" s="44"/>
      <c r="S374" s="44"/>
      <c r="T374" s="45"/>
      <c r="U374" s="46"/>
      <c r="V374" s="152"/>
    </row>
    <row r="375" spans="1:22" ht="12.75">
      <c r="A375" s="146"/>
      <c r="B375" s="141"/>
      <c r="C375" s="149" t="str">
        <f>IFERROR(VLOOKUP(B375,VALIDACIÓN!A:B,2,FALSE),"INDICAR DISTRITO")</f>
        <v>INDICAR DISTRITO</v>
      </c>
      <c r="D375" s="141"/>
      <c r="E375" s="141"/>
      <c r="F375" s="141"/>
      <c r="G375" s="141"/>
      <c r="H375" s="141"/>
      <c r="I375" s="141"/>
      <c r="J375" s="144"/>
      <c r="K375" s="141"/>
      <c r="L375" s="145" t="str">
        <f>CONCATENATE(H375," - ",I375)</f>
        <v xml:space="preserve"> - </v>
      </c>
      <c r="M375" s="25" t="str">
        <f ca="1">IFERROR(__xludf.DUMMYFUNCTION("IFERROR(ArrayFormula(QUERY(TRIM('VALIDACIÓN'!$C$2:$H$61),""SELECT Col2, Col3, Col4 WHERE Col1='""&amp;L375&amp;""'"")),""COMPLETAR LOS CAMPOS DE AÑO, CUATRIMESTRE Y ORIENTACIÓN"")"),"COMPLETAR LOS CAMPOS DE AÑO, CUATRIMESTRE Y ORIENTACIÓN")</f>
        <v>COMPLETAR LOS CAMPOS DE AÑO, CUATRIMESTRE Y ORIENTACIÓN</v>
      </c>
      <c r="N375" s="26"/>
      <c r="O375" s="27"/>
      <c r="P375" s="28"/>
      <c r="Q375" s="28"/>
      <c r="R375" s="28"/>
      <c r="S375" s="28"/>
      <c r="T375" s="29"/>
      <c r="U375" s="30"/>
      <c r="V375" s="150"/>
    </row>
    <row r="376" spans="1:22" ht="12.75">
      <c r="A376" s="147"/>
      <c r="B376" s="142"/>
      <c r="C376" s="142"/>
      <c r="D376" s="142"/>
      <c r="E376" s="142"/>
      <c r="F376" s="142"/>
      <c r="G376" s="142"/>
      <c r="H376" s="142"/>
      <c r="I376" s="142"/>
      <c r="J376" s="142"/>
      <c r="K376" s="142"/>
      <c r="L376" s="142"/>
      <c r="M376" s="31"/>
      <c r="N376" s="32"/>
      <c r="O376" s="33"/>
      <c r="P376" s="35"/>
      <c r="Q376" s="35"/>
      <c r="R376" s="34"/>
      <c r="S376" s="35"/>
      <c r="T376" s="36"/>
      <c r="U376" s="37"/>
      <c r="V376" s="151"/>
    </row>
    <row r="377" spans="1:22" ht="12.75">
      <c r="A377" s="147"/>
      <c r="B377" s="142"/>
      <c r="C377" s="142"/>
      <c r="D377" s="142"/>
      <c r="E377" s="142"/>
      <c r="F377" s="142"/>
      <c r="G377" s="142"/>
      <c r="H377" s="142"/>
      <c r="I377" s="142"/>
      <c r="J377" s="142"/>
      <c r="K377" s="142"/>
      <c r="L377" s="142"/>
      <c r="M377" s="31"/>
      <c r="N377" s="32"/>
      <c r="O377" s="33"/>
      <c r="P377" s="35"/>
      <c r="Q377" s="35"/>
      <c r="R377" s="34"/>
      <c r="S377" s="35"/>
      <c r="T377" s="36"/>
      <c r="U377" s="37"/>
      <c r="V377" s="151"/>
    </row>
    <row r="378" spans="1:22" ht="12.75">
      <c r="A378" s="147"/>
      <c r="B378" s="142"/>
      <c r="C378" s="142"/>
      <c r="D378" s="142"/>
      <c r="E378" s="142"/>
      <c r="F378" s="142"/>
      <c r="G378" s="142"/>
      <c r="H378" s="142"/>
      <c r="I378" s="142"/>
      <c r="J378" s="142"/>
      <c r="K378" s="142"/>
      <c r="L378" s="142"/>
      <c r="M378" s="31"/>
      <c r="N378" s="32"/>
      <c r="O378" s="33"/>
      <c r="P378" s="34"/>
      <c r="Q378" s="35"/>
      <c r="R378" s="35"/>
      <c r="S378" s="35"/>
      <c r="T378" s="38"/>
      <c r="U378" s="39"/>
      <c r="V378" s="151"/>
    </row>
    <row r="379" spans="1:22" ht="13.5" thickBot="1">
      <c r="A379" s="148"/>
      <c r="B379" s="143"/>
      <c r="C379" s="143"/>
      <c r="D379" s="143"/>
      <c r="E379" s="143"/>
      <c r="F379" s="143"/>
      <c r="G379" s="143"/>
      <c r="H379" s="143"/>
      <c r="I379" s="143"/>
      <c r="J379" s="143"/>
      <c r="K379" s="143"/>
      <c r="L379" s="143"/>
      <c r="M379" s="40"/>
      <c r="N379" s="41"/>
      <c r="O379" s="42"/>
      <c r="P379" s="44"/>
      <c r="Q379" s="44"/>
      <c r="R379" s="44"/>
      <c r="S379" s="44"/>
      <c r="T379" s="45"/>
      <c r="U379" s="46"/>
      <c r="V379" s="152"/>
    </row>
    <row r="380" spans="1:22" ht="12.75">
      <c r="A380" s="146"/>
      <c r="B380" s="141"/>
      <c r="C380" s="149" t="str">
        <f>IFERROR(VLOOKUP(B380,VALIDACIÓN!A:B,2,FALSE),"INDICAR DISTRITO")</f>
        <v>INDICAR DISTRITO</v>
      </c>
      <c r="D380" s="141"/>
      <c r="E380" s="141"/>
      <c r="F380" s="141"/>
      <c r="G380" s="141"/>
      <c r="H380" s="141"/>
      <c r="I380" s="141"/>
      <c r="J380" s="144"/>
      <c r="K380" s="141"/>
      <c r="L380" s="145" t="str">
        <f>CONCATENATE(H380," - ",I380)</f>
        <v xml:space="preserve"> - </v>
      </c>
      <c r="M380" s="25" t="str">
        <f ca="1">IFERROR(__xludf.DUMMYFUNCTION("IFERROR(ArrayFormula(QUERY(TRIM('VALIDACIÓN'!$C$2:$H$61),""SELECT Col2, Col3, Col4 WHERE Col1='""&amp;L380&amp;""'"")),""COMPLETAR LOS CAMPOS DE AÑO, CUATRIMESTRE Y ORIENTACIÓN"")"),"COMPLETAR LOS CAMPOS DE AÑO, CUATRIMESTRE Y ORIENTACIÓN")</f>
        <v>COMPLETAR LOS CAMPOS DE AÑO, CUATRIMESTRE Y ORIENTACIÓN</v>
      </c>
      <c r="N380" s="26"/>
      <c r="O380" s="27"/>
      <c r="P380" s="28"/>
      <c r="Q380" s="28"/>
      <c r="R380" s="28"/>
      <c r="S380" s="28"/>
      <c r="T380" s="29"/>
      <c r="U380" s="30"/>
      <c r="V380" s="150"/>
    </row>
    <row r="381" spans="1:22" ht="12.75">
      <c r="A381" s="147"/>
      <c r="B381" s="142"/>
      <c r="C381" s="142"/>
      <c r="D381" s="142"/>
      <c r="E381" s="142"/>
      <c r="F381" s="142"/>
      <c r="G381" s="142"/>
      <c r="H381" s="142"/>
      <c r="I381" s="142"/>
      <c r="J381" s="142"/>
      <c r="K381" s="142"/>
      <c r="L381" s="142"/>
      <c r="M381" s="31"/>
      <c r="N381" s="32"/>
      <c r="O381" s="33"/>
      <c r="P381" s="35"/>
      <c r="Q381" s="35"/>
      <c r="R381" s="34"/>
      <c r="S381" s="35"/>
      <c r="T381" s="36"/>
      <c r="U381" s="37"/>
      <c r="V381" s="151"/>
    </row>
    <row r="382" spans="1:22" ht="12.75">
      <c r="A382" s="147"/>
      <c r="B382" s="142"/>
      <c r="C382" s="142"/>
      <c r="D382" s="142"/>
      <c r="E382" s="142"/>
      <c r="F382" s="142"/>
      <c r="G382" s="142"/>
      <c r="H382" s="142"/>
      <c r="I382" s="142"/>
      <c r="J382" s="142"/>
      <c r="K382" s="142"/>
      <c r="L382" s="142"/>
      <c r="M382" s="31"/>
      <c r="N382" s="32"/>
      <c r="O382" s="33"/>
      <c r="P382" s="35"/>
      <c r="Q382" s="35"/>
      <c r="R382" s="34"/>
      <c r="S382" s="35"/>
      <c r="T382" s="36"/>
      <c r="U382" s="37"/>
      <c r="V382" s="151"/>
    </row>
    <row r="383" spans="1:22" ht="12.75">
      <c r="A383" s="147"/>
      <c r="B383" s="142"/>
      <c r="C383" s="142"/>
      <c r="D383" s="142"/>
      <c r="E383" s="142"/>
      <c r="F383" s="142"/>
      <c r="G383" s="142"/>
      <c r="H383" s="142"/>
      <c r="I383" s="142"/>
      <c r="J383" s="142"/>
      <c r="K383" s="142"/>
      <c r="L383" s="142"/>
      <c r="M383" s="31"/>
      <c r="N383" s="32"/>
      <c r="O383" s="33"/>
      <c r="P383" s="34"/>
      <c r="Q383" s="35"/>
      <c r="R383" s="35"/>
      <c r="S383" s="35"/>
      <c r="T383" s="38"/>
      <c r="U383" s="39"/>
      <c r="V383" s="151"/>
    </row>
    <row r="384" spans="1:22" ht="13.5" thickBot="1">
      <c r="A384" s="148"/>
      <c r="B384" s="143"/>
      <c r="C384" s="143"/>
      <c r="D384" s="143"/>
      <c r="E384" s="143"/>
      <c r="F384" s="143"/>
      <c r="G384" s="143"/>
      <c r="H384" s="143"/>
      <c r="I384" s="143"/>
      <c r="J384" s="143"/>
      <c r="K384" s="143"/>
      <c r="L384" s="143"/>
      <c r="M384" s="40"/>
      <c r="N384" s="41"/>
      <c r="O384" s="42"/>
      <c r="P384" s="44"/>
      <c r="Q384" s="44"/>
      <c r="R384" s="44"/>
      <c r="S384" s="44"/>
      <c r="T384" s="45"/>
      <c r="U384" s="46"/>
      <c r="V384" s="152"/>
    </row>
    <row r="385" spans="1:22" ht="12.75">
      <c r="A385" s="146"/>
      <c r="B385" s="141"/>
      <c r="C385" s="149" t="str">
        <f>IFERROR(VLOOKUP(B385,VALIDACIÓN!A:B,2,FALSE),"INDICAR DISTRITO")</f>
        <v>INDICAR DISTRITO</v>
      </c>
      <c r="D385" s="141"/>
      <c r="E385" s="141"/>
      <c r="F385" s="141"/>
      <c r="G385" s="141"/>
      <c r="H385" s="141"/>
      <c r="I385" s="141"/>
      <c r="J385" s="144"/>
      <c r="K385" s="141"/>
      <c r="L385" s="145" t="str">
        <f>CONCATENATE(H385," - ",I385)</f>
        <v xml:space="preserve"> - </v>
      </c>
      <c r="M385" s="25" t="str">
        <f ca="1">IFERROR(__xludf.DUMMYFUNCTION("IFERROR(ArrayFormula(QUERY(TRIM('VALIDACIÓN'!$C$2:$H$61),""SELECT Col2, Col3, Col4 WHERE Col1='""&amp;L385&amp;""'"")),""COMPLETAR LOS CAMPOS DE AÑO, CUATRIMESTRE Y ORIENTACIÓN"")"),"COMPLETAR LOS CAMPOS DE AÑO, CUATRIMESTRE Y ORIENTACIÓN")</f>
        <v>COMPLETAR LOS CAMPOS DE AÑO, CUATRIMESTRE Y ORIENTACIÓN</v>
      </c>
      <c r="N385" s="26"/>
      <c r="O385" s="27"/>
      <c r="P385" s="28"/>
      <c r="Q385" s="28"/>
      <c r="R385" s="28"/>
      <c r="S385" s="28"/>
      <c r="T385" s="29"/>
      <c r="U385" s="30"/>
      <c r="V385" s="150"/>
    </row>
    <row r="386" spans="1:22" ht="12.75">
      <c r="A386" s="147"/>
      <c r="B386" s="142"/>
      <c r="C386" s="142"/>
      <c r="D386" s="142"/>
      <c r="E386" s="142"/>
      <c r="F386" s="142"/>
      <c r="G386" s="142"/>
      <c r="H386" s="142"/>
      <c r="I386" s="142"/>
      <c r="J386" s="142"/>
      <c r="K386" s="142"/>
      <c r="L386" s="142"/>
      <c r="M386" s="31"/>
      <c r="N386" s="32"/>
      <c r="O386" s="33"/>
      <c r="P386" s="35"/>
      <c r="Q386" s="35"/>
      <c r="R386" s="34"/>
      <c r="S386" s="35"/>
      <c r="T386" s="36"/>
      <c r="U386" s="37"/>
      <c r="V386" s="151"/>
    </row>
    <row r="387" spans="1:22" ht="12.75">
      <c r="A387" s="147"/>
      <c r="B387" s="142"/>
      <c r="C387" s="142"/>
      <c r="D387" s="142"/>
      <c r="E387" s="142"/>
      <c r="F387" s="142"/>
      <c r="G387" s="142"/>
      <c r="H387" s="142"/>
      <c r="I387" s="142"/>
      <c r="J387" s="142"/>
      <c r="K387" s="142"/>
      <c r="L387" s="142"/>
      <c r="M387" s="31"/>
      <c r="N387" s="32"/>
      <c r="O387" s="33"/>
      <c r="P387" s="35"/>
      <c r="Q387" s="35"/>
      <c r="R387" s="34"/>
      <c r="S387" s="35"/>
      <c r="T387" s="36"/>
      <c r="U387" s="37"/>
      <c r="V387" s="151"/>
    </row>
    <row r="388" spans="1:22" ht="12.75">
      <c r="A388" s="147"/>
      <c r="B388" s="142"/>
      <c r="C388" s="142"/>
      <c r="D388" s="142"/>
      <c r="E388" s="142"/>
      <c r="F388" s="142"/>
      <c r="G388" s="142"/>
      <c r="H388" s="142"/>
      <c r="I388" s="142"/>
      <c r="J388" s="142"/>
      <c r="K388" s="142"/>
      <c r="L388" s="142"/>
      <c r="M388" s="31"/>
      <c r="N388" s="32"/>
      <c r="O388" s="33"/>
      <c r="P388" s="34"/>
      <c r="Q388" s="35"/>
      <c r="R388" s="35"/>
      <c r="S388" s="35"/>
      <c r="T388" s="38"/>
      <c r="U388" s="39"/>
      <c r="V388" s="151"/>
    </row>
    <row r="389" spans="1:22" ht="13.5" thickBot="1">
      <c r="A389" s="148"/>
      <c r="B389" s="143"/>
      <c r="C389" s="143"/>
      <c r="D389" s="143"/>
      <c r="E389" s="143"/>
      <c r="F389" s="143"/>
      <c r="G389" s="143"/>
      <c r="H389" s="143"/>
      <c r="I389" s="143"/>
      <c r="J389" s="143"/>
      <c r="K389" s="143"/>
      <c r="L389" s="143"/>
      <c r="M389" s="40"/>
      <c r="N389" s="41"/>
      <c r="O389" s="42"/>
      <c r="P389" s="44"/>
      <c r="Q389" s="44"/>
      <c r="R389" s="44"/>
      <c r="S389" s="44"/>
      <c r="T389" s="45"/>
      <c r="U389" s="46"/>
      <c r="V389" s="152"/>
    </row>
    <row r="390" spans="1:22" ht="12.75">
      <c r="A390" s="146"/>
      <c r="B390" s="141"/>
      <c r="C390" s="149" t="str">
        <f>IFERROR(VLOOKUP(B390,VALIDACIÓN!A:B,2,FALSE),"INDICAR DISTRITO")</f>
        <v>INDICAR DISTRITO</v>
      </c>
      <c r="D390" s="141"/>
      <c r="E390" s="141"/>
      <c r="F390" s="141"/>
      <c r="G390" s="141"/>
      <c r="H390" s="141"/>
      <c r="I390" s="141"/>
      <c r="J390" s="144"/>
      <c r="K390" s="141"/>
      <c r="L390" s="145" t="str">
        <f>CONCATENATE(H390," - ",I390)</f>
        <v xml:space="preserve"> - </v>
      </c>
      <c r="M390" s="25" t="str">
        <f ca="1">IFERROR(__xludf.DUMMYFUNCTION("IFERROR(ArrayFormula(QUERY(TRIM('VALIDACIÓN'!$C$2:$H$61),""SELECT Col2, Col3, Col4 WHERE Col1='""&amp;L390&amp;""'"")),""COMPLETAR LOS CAMPOS DE AÑO, CUATRIMESTRE Y ORIENTACIÓN"")"),"COMPLETAR LOS CAMPOS DE AÑO, CUATRIMESTRE Y ORIENTACIÓN")</f>
        <v>COMPLETAR LOS CAMPOS DE AÑO, CUATRIMESTRE Y ORIENTACIÓN</v>
      </c>
      <c r="N390" s="26"/>
      <c r="O390" s="27"/>
      <c r="P390" s="28"/>
      <c r="Q390" s="28"/>
      <c r="R390" s="28"/>
      <c r="S390" s="28"/>
      <c r="T390" s="29"/>
      <c r="U390" s="30"/>
      <c r="V390" s="150"/>
    </row>
    <row r="391" spans="1:22" ht="12.75">
      <c r="A391" s="147"/>
      <c r="B391" s="142"/>
      <c r="C391" s="142"/>
      <c r="D391" s="142"/>
      <c r="E391" s="142"/>
      <c r="F391" s="142"/>
      <c r="G391" s="142"/>
      <c r="H391" s="142"/>
      <c r="I391" s="142"/>
      <c r="J391" s="142"/>
      <c r="K391" s="142"/>
      <c r="L391" s="142"/>
      <c r="M391" s="31"/>
      <c r="N391" s="32"/>
      <c r="O391" s="33"/>
      <c r="P391" s="35"/>
      <c r="Q391" s="35"/>
      <c r="R391" s="34"/>
      <c r="S391" s="35"/>
      <c r="T391" s="36"/>
      <c r="U391" s="37"/>
      <c r="V391" s="151"/>
    </row>
    <row r="392" spans="1:22" ht="12.75">
      <c r="A392" s="147"/>
      <c r="B392" s="142"/>
      <c r="C392" s="142"/>
      <c r="D392" s="142"/>
      <c r="E392" s="142"/>
      <c r="F392" s="142"/>
      <c r="G392" s="142"/>
      <c r="H392" s="142"/>
      <c r="I392" s="142"/>
      <c r="J392" s="142"/>
      <c r="K392" s="142"/>
      <c r="L392" s="142"/>
      <c r="M392" s="31"/>
      <c r="N392" s="32"/>
      <c r="O392" s="33"/>
      <c r="P392" s="35"/>
      <c r="Q392" s="35"/>
      <c r="R392" s="34"/>
      <c r="S392" s="35"/>
      <c r="T392" s="36"/>
      <c r="U392" s="37"/>
      <c r="V392" s="151"/>
    </row>
    <row r="393" spans="1:22" ht="12.75">
      <c r="A393" s="147"/>
      <c r="B393" s="142"/>
      <c r="C393" s="142"/>
      <c r="D393" s="142"/>
      <c r="E393" s="142"/>
      <c r="F393" s="142"/>
      <c r="G393" s="142"/>
      <c r="H393" s="142"/>
      <c r="I393" s="142"/>
      <c r="J393" s="142"/>
      <c r="K393" s="142"/>
      <c r="L393" s="142"/>
      <c r="M393" s="31"/>
      <c r="N393" s="32"/>
      <c r="O393" s="33"/>
      <c r="P393" s="34"/>
      <c r="Q393" s="35"/>
      <c r="R393" s="35"/>
      <c r="S393" s="35"/>
      <c r="T393" s="38"/>
      <c r="U393" s="39"/>
      <c r="V393" s="151"/>
    </row>
    <row r="394" spans="1:22" ht="13.5" thickBot="1">
      <c r="A394" s="148"/>
      <c r="B394" s="143"/>
      <c r="C394" s="143"/>
      <c r="D394" s="143"/>
      <c r="E394" s="143"/>
      <c r="F394" s="143"/>
      <c r="G394" s="143"/>
      <c r="H394" s="143"/>
      <c r="I394" s="143"/>
      <c r="J394" s="143"/>
      <c r="K394" s="143"/>
      <c r="L394" s="143"/>
      <c r="M394" s="40"/>
      <c r="N394" s="41"/>
      <c r="O394" s="42"/>
      <c r="P394" s="44"/>
      <c r="Q394" s="44"/>
      <c r="R394" s="44"/>
      <c r="S394" s="44"/>
      <c r="T394" s="45"/>
      <c r="U394" s="46"/>
      <c r="V394" s="152"/>
    </row>
    <row r="395" spans="1:22" ht="12.75">
      <c r="A395" s="146"/>
      <c r="B395" s="141"/>
      <c r="C395" s="149" t="str">
        <f>IFERROR(VLOOKUP(B395,VALIDACIÓN!A:B,2,FALSE),"INDICAR DISTRITO")</f>
        <v>INDICAR DISTRITO</v>
      </c>
      <c r="D395" s="141"/>
      <c r="E395" s="141"/>
      <c r="F395" s="141"/>
      <c r="G395" s="141"/>
      <c r="H395" s="141"/>
      <c r="I395" s="141"/>
      <c r="J395" s="144"/>
      <c r="K395" s="141"/>
      <c r="L395" s="145" t="str">
        <f>CONCATENATE(H395," - ",I395)</f>
        <v xml:space="preserve"> - </v>
      </c>
      <c r="M395" s="25" t="str">
        <f ca="1">IFERROR(__xludf.DUMMYFUNCTION("IFERROR(ArrayFormula(QUERY(TRIM('VALIDACIÓN'!$C$2:$H$61),""SELECT Col2, Col3, Col4 WHERE Col1='""&amp;L395&amp;""'"")),""COMPLETAR LOS CAMPOS DE AÑO, CUATRIMESTRE Y ORIENTACIÓN"")"),"COMPLETAR LOS CAMPOS DE AÑO, CUATRIMESTRE Y ORIENTACIÓN")</f>
        <v>COMPLETAR LOS CAMPOS DE AÑO, CUATRIMESTRE Y ORIENTACIÓN</v>
      </c>
      <c r="N395" s="26"/>
      <c r="O395" s="27"/>
      <c r="P395" s="28"/>
      <c r="Q395" s="28"/>
      <c r="R395" s="28"/>
      <c r="S395" s="28"/>
      <c r="T395" s="29"/>
      <c r="U395" s="30"/>
      <c r="V395" s="150"/>
    </row>
    <row r="396" spans="1:22" ht="12.75">
      <c r="A396" s="147"/>
      <c r="B396" s="142"/>
      <c r="C396" s="142"/>
      <c r="D396" s="142"/>
      <c r="E396" s="142"/>
      <c r="F396" s="142"/>
      <c r="G396" s="142"/>
      <c r="H396" s="142"/>
      <c r="I396" s="142"/>
      <c r="J396" s="142"/>
      <c r="K396" s="142"/>
      <c r="L396" s="142"/>
      <c r="M396" s="31"/>
      <c r="N396" s="32"/>
      <c r="O396" s="33"/>
      <c r="P396" s="35"/>
      <c r="Q396" s="35"/>
      <c r="R396" s="34"/>
      <c r="S396" s="35"/>
      <c r="T396" s="36"/>
      <c r="U396" s="37"/>
      <c r="V396" s="151"/>
    </row>
    <row r="397" spans="1:22" ht="12.75">
      <c r="A397" s="147"/>
      <c r="B397" s="142"/>
      <c r="C397" s="142"/>
      <c r="D397" s="142"/>
      <c r="E397" s="142"/>
      <c r="F397" s="142"/>
      <c r="G397" s="142"/>
      <c r="H397" s="142"/>
      <c r="I397" s="142"/>
      <c r="J397" s="142"/>
      <c r="K397" s="142"/>
      <c r="L397" s="142"/>
      <c r="M397" s="31"/>
      <c r="N397" s="32"/>
      <c r="O397" s="33"/>
      <c r="P397" s="35"/>
      <c r="Q397" s="35"/>
      <c r="R397" s="34"/>
      <c r="S397" s="35"/>
      <c r="T397" s="36"/>
      <c r="U397" s="37"/>
      <c r="V397" s="151"/>
    </row>
    <row r="398" spans="1:22" ht="12.75">
      <c r="A398" s="147"/>
      <c r="B398" s="142"/>
      <c r="C398" s="142"/>
      <c r="D398" s="142"/>
      <c r="E398" s="142"/>
      <c r="F398" s="142"/>
      <c r="G398" s="142"/>
      <c r="H398" s="142"/>
      <c r="I398" s="142"/>
      <c r="J398" s="142"/>
      <c r="K398" s="142"/>
      <c r="L398" s="142"/>
      <c r="M398" s="31"/>
      <c r="N398" s="32"/>
      <c r="O398" s="33"/>
      <c r="P398" s="34"/>
      <c r="Q398" s="35"/>
      <c r="R398" s="35"/>
      <c r="S398" s="35"/>
      <c r="T398" s="38"/>
      <c r="U398" s="39"/>
      <c r="V398" s="151"/>
    </row>
    <row r="399" spans="1:22" ht="13.5" thickBot="1">
      <c r="A399" s="148"/>
      <c r="B399" s="143"/>
      <c r="C399" s="143"/>
      <c r="D399" s="143"/>
      <c r="E399" s="143"/>
      <c r="F399" s="143"/>
      <c r="G399" s="143"/>
      <c r="H399" s="143"/>
      <c r="I399" s="143"/>
      <c r="J399" s="143"/>
      <c r="K399" s="143"/>
      <c r="L399" s="143"/>
      <c r="M399" s="40"/>
      <c r="N399" s="41"/>
      <c r="O399" s="42"/>
      <c r="P399" s="44"/>
      <c r="Q399" s="44"/>
      <c r="R399" s="44"/>
      <c r="S399" s="44"/>
      <c r="T399" s="45"/>
      <c r="U399" s="46"/>
      <c r="V399" s="152"/>
    </row>
    <row r="400" spans="1:22" ht="12.75">
      <c r="A400" s="146"/>
      <c r="B400" s="141"/>
      <c r="C400" s="149" t="str">
        <f>IFERROR(VLOOKUP(B400,VALIDACIÓN!A:B,2,FALSE),"INDICAR DISTRITO")</f>
        <v>INDICAR DISTRITO</v>
      </c>
      <c r="D400" s="141"/>
      <c r="E400" s="141"/>
      <c r="F400" s="141"/>
      <c r="G400" s="141"/>
      <c r="H400" s="141"/>
      <c r="I400" s="141"/>
      <c r="J400" s="144"/>
      <c r="K400" s="141"/>
      <c r="L400" s="145" t="str">
        <f>CONCATENATE(H400," - ",I400)</f>
        <v xml:space="preserve"> - </v>
      </c>
      <c r="M400" s="25" t="str">
        <f ca="1">IFERROR(__xludf.DUMMYFUNCTION("IFERROR(ArrayFormula(QUERY(TRIM('VALIDACIÓN'!$C$2:$H$61),""SELECT Col2, Col3, Col4 WHERE Col1='""&amp;L400&amp;""'"")),""COMPLETAR LOS CAMPOS DE AÑO, CUATRIMESTRE Y ORIENTACIÓN"")"),"COMPLETAR LOS CAMPOS DE AÑO, CUATRIMESTRE Y ORIENTACIÓN")</f>
        <v>COMPLETAR LOS CAMPOS DE AÑO, CUATRIMESTRE Y ORIENTACIÓN</v>
      </c>
      <c r="N400" s="26"/>
      <c r="O400" s="27"/>
      <c r="P400" s="28"/>
      <c r="Q400" s="28"/>
      <c r="R400" s="28"/>
      <c r="S400" s="28"/>
      <c r="T400" s="29"/>
      <c r="U400" s="30"/>
      <c r="V400" s="150"/>
    </row>
    <row r="401" spans="1:22" ht="12.75">
      <c r="A401" s="147"/>
      <c r="B401" s="142"/>
      <c r="C401" s="142"/>
      <c r="D401" s="142"/>
      <c r="E401" s="142"/>
      <c r="F401" s="142"/>
      <c r="G401" s="142"/>
      <c r="H401" s="142"/>
      <c r="I401" s="142"/>
      <c r="J401" s="142"/>
      <c r="K401" s="142"/>
      <c r="L401" s="142"/>
      <c r="M401" s="31"/>
      <c r="N401" s="32"/>
      <c r="O401" s="33"/>
      <c r="P401" s="35"/>
      <c r="Q401" s="35"/>
      <c r="R401" s="34"/>
      <c r="S401" s="35"/>
      <c r="T401" s="36"/>
      <c r="U401" s="37"/>
      <c r="V401" s="151"/>
    </row>
    <row r="402" spans="1:22" ht="12.75">
      <c r="A402" s="147"/>
      <c r="B402" s="142"/>
      <c r="C402" s="142"/>
      <c r="D402" s="142"/>
      <c r="E402" s="142"/>
      <c r="F402" s="142"/>
      <c r="G402" s="142"/>
      <c r="H402" s="142"/>
      <c r="I402" s="142"/>
      <c r="J402" s="142"/>
      <c r="K402" s="142"/>
      <c r="L402" s="142"/>
      <c r="M402" s="31"/>
      <c r="N402" s="32"/>
      <c r="O402" s="33"/>
      <c r="P402" s="35"/>
      <c r="Q402" s="35"/>
      <c r="R402" s="34"/>
      <c r="S402" s="35"/>
      <c r="T402" s="36"/>
      <c r="U402" s="37"/>
      <c r="V402" s="151"/>
    </row>
    <row r="403" spans="1:22" ht="12.75">
      <c r="A403" s="147"/>
      <c r="B403" s="142"/>
      <c r="C403" s="142"/>
      <c r="D403" s="142"/>
      <c r="E403" s="142"/>
      <c r="F403" s="142"/>
      <c r="G403" s="142"/>
      <c r="H403" s="142"/>
      <c r="I403" s="142"/>
      <c r="J403" s="142"/>
      <c r="K403" s="142"/>
      <c r="L403" s="142"/>
      <c r="M403" s="31"/>
      <c r="N403" s="32"/>
      <c r="O403" s="33"/>
      <c r="P403" s="34"/>
      <c r="Q403" s="35"/>
      <c r="R403" s="35"/>
      <c r="S403" s="35"/>
      <c r="T403" s="38"/>
      <c r="U403" s="39"/>
      <c r="V403" s="151"/>
    </row>
    <row r="404" spans="1:22" ht="13.5" thickBot="1">
      <c r="A404" s="148"/>
      <c r="B404" s="143"/>
      <c r="C404" s="143"/>
      <c r="D404" s="143"/>
      <c r="E404" s="143"/>
      <c r="F404" s="143"/>
      <c r="G404" s="143"/>
      <c r="H404" s="143"/>
      <c r="I404" s="143"/>
      <c r="J404" s="143"/>
      <c r="K404" s="143"/>
      <c r="L404" s="143"/>
      <c r="M404" s="40"/>
      <c r="N404" s="41"/>
      <c r="O404" s="42"/>
      <c r="P404" s="44"/>
      <c r="Q404" s="44"/>
      <c r="R404" s="44"/>
      <c r="S404" s="44"/>
      <c r="T404" s="45"/>
      <c r="U404" s="46"/>
      <c r="V404" s="152"/>
    </row>
    <row r="405" spans="1:22" ht="12.75">
      <c r="A405" s="146"/>
      <c r="B405" s="141"/>
      <c r="C405" s="149" t="str">
        <f>IFERROR(VLOOKUP(B405,VALIDACIÓN!A:B,2,FALSE),"INDICAR DISTRITO")</f>
        <v>INDICAR DISTRITO</v>
      </c>
      <c r="D405" s="141"/>
      <c r="E405" s="141"/>
      <c r="F405" s="141"/>
      <c r="G405" s="141"/>
      <c r="H405" s="141"/>
      <c r="I405" s="141"/>
      <c r="J405" s="144"/>
      <c r="K405" s="141"/>
      <c r="L405" s="145" t="str">
        <f>CONCATENATE(H405," - ",I405)</f>
        <v xml:space="preserve"> - </v>
      </c>
      <c r="M405" s="25" t="str">
        <f ca="1">IFERROR(__xludf.DUMMYFUNCTION("IFERROR(ArrayFormula(QUERY(TRIM('VALIDACIÓN'!$C$2:$H$61),""SELECT Col2, Col3, Col4 WHERE Col1='""&amp;L405&amp;""'"")),""COMPLETAR LOS CAMPOS DE AÑO, CUATRIMESTRE Y ORIENTACIÓN"")"),"COMPLETAR LOS CAMPOS DE AÑO, CUATRIMESTRE Y ORIENTACIÓN")</f>
        <v>COMPLETAR LOS CAMPOS DE AÑO, CUATRIMESTRE Y ORIENTACIÓN</v>
      </c>
      <c r="N405" s="26"/>
      <c r="O405" s="27"/>
      <c r="P405" s="28"/>
      <c r="Q405" s="28"/>
      <c r="R405" s="28"/>
      <c r="S405" s="28"/>
      <c r="T405" s="29"/>
      <c r="U405" s="30"/>
      <c r="V405" s="150"/>
    </row>
    <row r="406" spans="1:22" ht="12.75">
      <c r="A406" s="147"/>
      <c r="B406" s="142"/>
      <c r="C406" s="142"/>
      <c r="D406" s="142"/>
      <c r="E406" s="142"/>
      <c r="F406" s="142"/>
      <c r="G406" s="142"/>
      <c r="H406" s="142"/>
      <c r="I406" s="142"/>
      <c r="J406" s="142"/>
      <c r="K406" s="142"/>
      <c r="L406" s="142"/>
      <c r="M406" s="31"/>
      <c r="N406" s="32"/>
      <c r="O406" s="33"/>
      <c r="P406" s="35"/>
      <c r="Q406" s="35"/>
      <c r="R406" s="34"/>
      <c r="S406" s="35"/>
      <c r="T406" s="36"/>
      <c r="U406" s="37"/>
      <c r="V406" s="151"/>
    </row>
    <row r="407" spans="1:22" ht="12.75">
      <c r="A407" s="147"/>
      <c r="B407" s="142"/>
      <c r="C407" s="142"/>
      <c r="D407" s="142"/>
      <c r="E407" s="142"/>
      <c r="F407" s="142"/>
      <c r="G407" s="142"/>
      <c r="H407" s="142"/>
      <c r="I407" s="142"/>
      <c r="J407" s="142"/>
      <c r="K407" s="142"/>
      <c r="L407" s="142"/>
      <c r="M407" s="31"/>
      <c r="N407" s="32"/>
      <c r="O407" s="33"/>
      <c r="P407" s="35"/>
      <c r="Q407" s="35"/>
      <c r="R407" s="34"/>
      <c r="S407" s="35"/>
      <c r="T407" s="36"/>
      <c r="U407" s="37"/>
      <c r="V407" s="151"/>
    </row>
    <row r="408" spans="1:22" ht="12.75">
      <c r="A408" s="147"/>
      <c r="B408" s="142"/>
      <c r="C408" s="142"/>
      <c r="D408" s="142"/>
      <c r="E408" s="142"/>
      <c r="F408" s="142"/>
      <c r="G408" s="142"/>
      <c r="H408" s="142"/>
      <c r="I408" s="142"/>
      <c r="J408" s="142"/>
      <c r="K408" s="142"/>
      <c r="L408" s="142"/>
      <c r="M408" s="31"/>
      <c r="N408" s="32"/>
      <c r="O408" s="33"/>
      <c r="P408" s="34"/>
      <c r="Q408" s="35"/>
      <c r="R408" s="35"/>
      <c r="S408" s="35"/>
      <c r="T408" s="38"/>
      <c r="U408" s="39"/>
      <c r="V408" s="151"/>
    </row>
    <row r="409" spans="1:22" ht="13.5" thickBot="1">
      <c r="A409" s="148"/>
      <c r="B409" s="143"/>
      <c r="C409" s="143"/>
      <c r="D409" s="143"/>
      <c r="E409" s="143"/>
      <c r="F409" s="143"/>
      <c r="G409" s="143"/>
      <c r="H409" s="143"/>
      <c r="I409" s="143"/>
      <c r="J409" s="143"/>
      <c r="K409" s="143"/>
      <c r="L409" s="143"/>
      <c r="M409" s="40"/>
      <c r="N409" s="41"/>
      <c r="O409" s="42"/>
      <c r="P409" s="44"/>
      <c r="Q409" s="44"/>
      <c r="R409" s="44"/>
      <c r="S409" s="44"/>
      <c r="T409" s="45"/>
      <c r="U409" s="46"/>
      <c r="V409" s="152"/>
    </row>
    <row r="410" spans="1:22" ht="12.75">
      <c r="A410" s="146"/>
      <c r="B410" s="141"/>
      <c r="C410" s="149" t="str">
        <f>IFERROR(VLOOKUP(B410,VALIDACIÓN!A:B,2,FALSE),"INDICAR DISTRITO")</f>
        <v>INDICAR DISTRITO</v>
      </c>
      <c r="D410" s="141"/>
      <c r="E410" s="141"/>
      <c r="F410" s="141"/>
      <c r="G410" s="141"/>
      <c r="H410" s="141"/>
      <c r="I410" s="141"/>
      <c r="J410" s="144"/>
      <c r="K410" s="141"/>
      <c r="L410" s="145" t="str">
        <f>CONCATENATE(H410," - ",I410)</f>
        <v xml:space="preserve"> - </v>
      </c>
      <c r="M410" s="25" t="str">
        <f ca="1">IFERROR(__xludf.DUMMYFUNCTION("IFERROR(ArrayFormula(QUERY(TRIM('VALIDACIÓN'!$C$2:$H$61),""SELECT Col2, Col3, Col4 WHERE Col1='""&amp;L410&amp;""'"")),""COMPLETAR LOS CAMPOS DE AÑO, CUATRIMESTRE Y ORIENTACIÓN"")"),"COMPLETAR LOS CAMPOS DE AÑO, CUATRIMESTRE Y ORIENTACIÓN")</f>
        <v>COMPLETAR LOS CAMPOS DE AÑO, CUATRIMESTRE Y ORIENTACIÓN</v>
      </c>
      <c r="N410" s="26"/>
      <c r="O410" s="27"/>
      <c r="P410" s="28"/>
      <c r="Q410" s="28"/>
      <c r="R410" s="28"/>
      <c r="S410" s="28"/>
      <c r="T410" s="29"/>
      <c r="U410" s="30"/>
      <c r="V410" s="150"/>
    </row>
    <row r="411" spans="1:22" ht="12.75">
      <c r="A411" s="147"/>
      <c r="B411" s="142"/>
      <c r="C411" s="142"/>
      <c r="D411" s="142"/>
      <c r="E411" s="142"/>
      <c r="F411" s="142"/>
      <c r="G411" s="142"/>
      <c r="H411" s="142"/>
      <c r="I411" s="142"/>
      <c r="J411" s="142"/>
      <c r="K411" s="142"/>
      <c r="L411" s="142"/>
      <c r="M411" s="31"/>
      <c r="N411" s="32"/>
      <c r="O411" s="33"/>
      <c r="P411" s="35"/>
      <c r="Q411" s="35"/>
      <c r="R411" s="34"/>
      <c r="S411" s="35"/>
      <c r="T411" s="36"/>
      <c r="U411" s="37"/>
      <c r="V411" s="151"/>
    </row>
    <row r="412" spans="1:22" ht="12.75">
      <c r="A412" s="147"/>
      <c r="B412" s="142"/>
      <c r="C412" s="142"/>
      <c r="D412" s="142"/>
      <c r="E412" s="142"/>
      <c r="F412" s="142"/>
      <c r="G412" s="142"/>
      <c r="H412" s="142"/>
      <c r="I412" s="142"/>
      <c r="J412" s="142"/>
      <c r="K412" s="142"/>
      <c r="L412" s="142"/>
      <c r="M412" s="31"/>
      <c r="N412" s="32"/>
      <c r="O412" s="33"/>
      <c r="P412" s="35"/>
      <c r="Q412" s="35"/>
      <c r="R412" s="34"/>
      <c r="S412" s="35"/>
      <c r="T412" s="36"/>
      <c r="U412" s="37"/>
      <c r="V412" s="151"/>
    </row>
    <row r="413" spans="1:22" ht="12.75">
      <c r="A413" s="147"/>
      <c r="B413" s="142"/>
      <c r="C413" s="142"/>
      <c r="D413" s="142"/>
      <c r="E413" s="142"/>
      <c r="F413" s="142"/>
      <c r="G413" s="142"/>
      <c r="H413" s="142"/>
      <c r="I413" s="142"/>
      <c r="J413" s="142"/>
      <c r="K413" s="142"/>
      <c r="L413" s="142"/>
      <c r="M413" s="31"/>
      <c r="N413" s="32"/>
      <c r="O413" s="33"/>
      <c r="P413" s="34"/>
      <c r="Q413" s="35"/>
      <c r="R413" s="35"/>
      <c r="S413" s="35"/>
      <c r="T413" s="38"/>
      <c r="U413" s="39"/>
      <c r="V413" s="151"/>
    </row>
    <row r="414" spans="1:22" ht="13.5" thickBot="1">
      <c r="A414" s="148"/>
      <c r="B414" s="143"/>
      <c r="C414" s="143"/>
      <c r="D414" s="143"/>
      <c r="E414" s="143"/>
      <c r="F414" s="143"/>
      <c r="G414" s="143"/>
      <c r="H414" s="143"/>
      <c r="I414" s="143"/>
      <c r="J414" s="143"/>
      <c r="K414" s="143"/>
      <c r="L414" s="143"/>
      <c r="M414" s="40"/>
      <c r="N414" s="41"/>
      <c r="O414" s="42"/>
      <c r="P414" s="44"/>
      <c r="Q414" s="44"/>
      <c r="R414" s="44"/>
      <c r="S414" s="44"/>
      <c r="T414" s="45"/>
      <c r="U414" s="46"/>
      <c r="V414" s="152"/>
    </row>
    <row r="415" spans="1:22" ht="12.75">
      <c r="A415" s="146"/>
      <c r="B415" s="141"/>
      <c r="C415" s="149" t="str">
        <f>IFERROR(VLOOKUP(B415,VALIDACIÓN!A:B,2,FALSE),"INDICAR DISTRITO")</f>
        <v>INDICAR DISTRITO</v>
      </c>
      <c r="D415" s="141"/>
      <c r="E415" s="141"/>
      <c r="F415" s="141"/>
      <c r="G415" s="141"/>
      <c r="H415" s="141"/>
      <c r="I415" s="141"/>
      <c r="J415" s="144"/>
      <c r="K415" s="141"/>
      <c r="L415" s="145" t="str">
        <f>CONCATENATE(H415," - ",I415)</f>
        <v xml:space="preserve"> - </v>
      </c>
      <c r="M415" s="25" t="str">
        <f ca="1">IFERROR(__xludf.DUMMYFUNCTION("IFERROR(ArrayFormula(QUERY(TRIM('VALIDACIÓN'!$C$2:$H$61),""SELECT Col2, Col3, Col4 WHERE Col1='""&amp;L415&amp;""'"")),""COMPLETAR LOS CAMPOS DE AÑO, CUATRIMESTRE Y ORIENTACIÓN"")"),"COMPLETAR LOS CAMPOS DE AÑO, CUATRIMESTRE Y ORIENTACIÓN")</f>
        <v>COMPLETAR LOS CAMPOS DE AÑO, CUATRIMESTRE Y ORIENTACIÓN</v>
      </c>
      <c r="N415" s="26"/>
      <c r="O415" s="27"/>
      <c r="P415" s="28"/>
      <c r="Q415" s="28"/>
      <c r="R415" s="28"/>
      <c r="S415" s="28"/>
      <c r="T415" s="29"/>
      <c r="U415" s="30"/>
      <c r="V415" s="150"/>
    </row>
    <row r="416" spans="1:22" ht="12.75">
      <c r="A416" s="147"/>
      <c r="B416" s="142"/>
      <c r="C416" s="142"/>
      <c r="D416" s="142"/>
      <c r="E416" s="142"/>
      <c r="F416" s="142"/>
      <c r="G416" s="142"/>
      <c r="H416" s="142"/>
      <c r="I416" s="142"/>
      <c r="J416" s="142"/>
      <c r="K416" s="142"/>
      <c r="L416" s="142"/>
      <c r="M416" s="31"/>
      <c r="N416" s="32"/>
      <c r="O416" s="33"/>
      <c r="P416" s="35"/>
      <c r="Q416" s="35"/>
      <c r="R416" s="34"/>
      <c r="S416" s="35"/>
      <c r="T416" s="36"/>
      <c r="U416" s="37"/>
      <c r="V416" s="151"/>
    </row>
    <row r="417" spans="1:22" ht="12.75">
      <c r="A417" s="147"/>
      <c r="B417" s="142"/>
      <c r="C417" s="142"/>
      <c r="D417" s="142"/>
      <c r="E417" s="142"/>
      <c r="F417" s="142"/>
      <c r="G417" s="142"/>
      <c r="H417" s="142"/>
      <c r="I417" s="142"/>
      <c r="J417" s="142"/>
      <c r="K417" s="142"/>
      <c r="L417" s="142"/>
      <c r="M417" s="31"/>
      <c r="N417" s="32"/>
      <c r="O417" s="33"/>
      <c r="P417" s="35"/>
      <c r="Q417" s="35"/>
      <c r="R417" s="34"/>
      <c r="S417" s="35"/>
      <c r="T417" s="36"/>
      <c r="U417" s="37"/>
      <c r="V417" s="151"/>
    </row>
    <row r="418" spans="1:22" ht="12.75">
      <c r="A418" s="147"/>
      <c r="B418" s="142"/>
      <c r="C418" s="142"/>
      <c r="D418" s="142"/>
      <c r="E418" s="142"/>
      <c r="F418" s="142"/>
      <c r="G418" s="142"/>
      <c r="H418" s="142"/>
      <c r="I418" s="142"/>
      <c r="J418" s="142"/>
      <c r="K418" s="142"/>
      <c r="L418" s="142"/>
      <c r="M418" s="31"/>
      <c r="N418" s="32"/>
      <c r="O418" s="33"/>
      <c r="P418" s="34"/>
      <c r="Q418" s="35"/>
      <c r="R418" s="35"/>
      <c r="S418" s="35"/>
      <c r="T418" s="38"/>
      <c r="U418" s="39"/>
      <c r="V418" s="151"/>
    </row>
    <row r="419" spans="1:22" ht="13.5" thickBot="1">
      <c r="A419" s="148"/>
      <c r="B419" s="143"/>
      <c r="C419" s="143"/>
      <c r="D419" s="143"/>
      <c r="E419" s="143"/>
      <c r="F419" s="143"/>
      <c r="G419" s="143"/>
      <c r="H419" s="143"/>
      <c r="I419" s="143"/>
      <c r="J419" s="143"/>
      <c r="K419" s="143"/>
      <c r="L419" s="143"/>
      <c r="M419" s="40"/>
      <c r="N419" s="41"/>
      <c r="O419" s="42"/>
      <c r="P419" s="44"/>
      <c r="Q419" s="44"/>
      <c r="R419" s="44"/>
      <c r="S419" s="44"/>
      <c r="T419" s="45"/>
      <c r="U419" s="46"/>
      <c r="V419" s="152"/>
    </row>
    <row r="420" spans="1:22" ht="12.75">
      <c r="A420" s="146"/>
      <c r="B420" s="141"/>
      <c r="C420" s="149" t="str">
        <f>IFERROR(VLOOKUP(B420,VALIDACIÓN!A:B,2,FALSE),"INDICAR DISTRITO")</f>
        <v>INDICAR DISTRITO</v>
      </c>
      <c r="D420" s="141"/>
      <c r="E420" s="141"/>
      <c r="F420" s="141"/>
      <c r="G420" s="141"/>
      <c r="H420" s="141"/>
      <c r="I420" s="141"/>
      <c r="J420" s="144"/>
      <c r="K420" s="141"/>
      <c r="L420" s="145" t="str">
        <f>CONCATENATE(H420," - ",I420)</f>
        <v xml:space="preserve"> - </v>
      </c>
      <c r="M420" s="25" t="str">
        <f ca="1">IFERROR(__xludf.DUMMYFUNCTION("IFERROR(ArrayFormula(QUERY(TRIM('VALIDACIÓN'!$C$2:$H$61),""SELECT Col2, Col3, Col4 WHERE Col1='""&amp;L420&amp;""'"")),""COMPLETAR LOS CAMPOS DE AÑO, CUATRIMESTRE Y ORIENTACIÓN"")"),"COMPLETAR LOS CAMPOS DE AÑO, CUATRIMESTRE Y ORIENTACIÓN")</f>
        <v>COMPLETAR LOS CAMPOS DE AÑO, CUATRIMESTRE Y ORIENTACIÓN</v>
      </c>
      <c r="N420" s="26"/>
      <c r="O420" s="27"/>
      <c r="P420" s="28"/>
      <c r="Q420" s="28"/>
      <c r="R420" s="28"/>
      <c r="S420" s="28"/>
      <c r="T420" s="29"/>
      <c r="U420" s="30"/>
      <c r="V420" s="150"/>
    </row>
    <row r="421" spans="1:22" ht="12.75">
      <c r="A421" s="147"/>
      <c r="B421" s="142"/>
      <c r="C421" s="142"/>
      <c r="D421" s="142"/>
      <c r="E421" s="142"/>
      <c r="F421" s="142"/>
      <c r="G421" s="142"/>
      <c r="H421" s="142"/>
      <c r="I421" s="142"/>
      <c r="J421" s="142"/>
      <c r="K421" s="142"/>
      <c r="L421" s="142"/>
      <c r="M421" s="31"/>
      <c r="N421" s="32"/>
      <c r="O421" s="33"/>
      <c r="P421" s="35"/>
      <c r="Q421" s="35"/>
      <c r="R421" s="34"/>
      <c r="S421" s="35"/>
      <c r="T421" s="36"/>
      <c r="U421" s="37"/>
      <c r="V421" s="151"/>
    </row>
    <row r="422" spans="1:22" ht="12.75">
      <c r="A422" s="147"/>
      <c r="B422" s="142"/>
      <c r="C422" s="142"/>
      <c r="D422" s="142"/>
      <c r="E422" s="142"/>
      <c r="F422" s="142"/>
      <c r="G422" s="142"/>
      <c r="H422" s="142"/>
      <c r="I422" s="142"/>
      <c r="J422" s="142"/>
      <c r="K422" s="142"/>
      <c r="L422" s="142"/>
      <c r="M422" s="31"/>
      <c r="N422" s="32"/>
      <c r="O422" s="33"/>
      <c r="P422" s="35"/>
      <c r="Q422" s="35"/>
      <c r="R422" s="34"/>
      <c r="S422" s="35"/>
      <c r="T422" s="36"/>
      <c r="U422" s="37"/>
      <c r="V422" s="151"/>
    </row>
    <row r="423" spans="1:22" ht="12.75">
      <c r="A423" s="147"/>
      <c r="B423" s="142"/>
      <c r="C423" s="142"/>
      <c r="D423" s="142"/>
      <c r="E423" s="142"/>
      <c r="F423" s="142"/>
      <c r="G423" s="142"/>
      <c r="H423" s="142"/>
      <c r="I423" s="142"/>
      <c r="J423" s="142"/>
      <c r="K423" s="142"/>
      <c r="L423" s="142"/>
      <c r="M423" s="31"/>
      <c r="N423" s="32"/>
      <c r="O423" s="33"/>
      <c r="P423" s="34"/>
      <c r="Q423" s="35"/>
      <c r="R423" s="35"/>
      <c r="S423" s="35"/>
      <c r="T423" s="38"/>
      <c r="U423" s="39"/>
      <c r="V423" s="151"/>
    </row>
    <row r="424" spans="1:22" ht="13.5" thickBot="1">
      <c r="A424" s="148"/>
      <c r="B424" s="143"/>
      <c r="C424" s="143"/>
      <c r="D424" s="143"/>
      <c r="E424" s="143"/>
      <c r="F424" s="143"/>
      <c r="G424" s="143"/>
      <c r="H424" s="143"/>
      <c r="I424" s="143"/>
      <c r="J424" s="143"/>
      <c r="K424" s="143"/>
      <c r="L424" s="143"/>
      <c r="M424" s="40"/>
      <c r="N424" s="41"/>
      <c r="O424" s="42"/>
      <c r="P424" s="44"/>
      <c r="Q424" s="44"/>
      <c r="R424" s="44"/>
      <c r="S424" s="44"/>
      <c r="T424" s="45"/>
      <c r="U424" s="46"/>
      <c r="V424" s="152"/>
    </row>
    <row r="425" spans="1:22" ht="12.75">
      <c r="A425" s="146"/>
      <c r="B425" s="141"/>
      <c r="C425" s="149" t="str">
        <f>IFERROR(VLOOKUP(B425,VALIDACIÓN!A:B,2,FALSE),"INDICAR DISTRITO")</f>
        <v>INDICAR DISTRITO</v>
      </c>
      <c r="D425" s="141"/>
      <c r="E425" s="141"/>
      <c r="F425" s="141"/>
      <c r="G425" s="141"/>
      <c r="H425" s="141"/>
      <c r="I425" s="141"/>
      <c r="J425" s="144"/>
      <c r="K425" s="141"/>
      <c r="L425" s="145" t="str">
        <f>CONCATENATE(H425," - ",I425)</f>
        <v xml:space="preserve"> - </v>
      </c>
      <c r="M425" s="25" t="str">
        <f ca="1">IFERROR(__xludf.DUMMYFUNCTION("IFERROR(ArrayFormula(QUERY(TRIM('VALIDACIÓN'!$C$2:$H$61),""SELECT Col2, Col3, Col4 WHERE Col1='""&amp;L425&amp;""'"")),""COMPLETAR LOS CAMPOS DE AÑO, CUATRIMESTRE Y ORIENTACIÓN"")"),"COMPLETAR LOS CAMPOS DE AÑO, CUATRIMESTRE Y ORIENTACIÓN")</f>
        <v>COMPLETAR LOS CAMPOS DE AÑO, CUATRIMESTRE Y ORIENTACIÓN</v>
      </c>
      <c r="N425" s="26"/>
      <c r="O425" s="27"/>
      <c r="P425" s="28"/>
      <c r="Q425" s="28"/>
      <c r="R425" s="28"/>
      <c r="S425" s="28"/>
      <c r="T425" s="29"/>
      <c r="U425" s="30"/>
      <c r="V425" s="150"/>
    </row>
    <row r="426" spans="1:22" ht="12.75">
      <c r="A426" s="147"/>
      <c r="B426" s="142"/>
      <c r="C426" s="142"/>
      <c r="D426" s="142"/>
      <c r="E426" s="142"/>
      <c r="F426" s="142"/>
      <c r="G426" s="142"/>
      <c r="H426" s="142"/>
      <c r="I426" s="142"/>
      <c r="J426" s="142"/>
      <c r="K426" s="142"/>
      <c r="L426" s="142"/>
      <c r="M426" s="31"/>
      <c r="N426" s="32"/>
      <c r="O426" s="33"/>
      <c r="P426" s="35"/>
      <c r="Q426" s="35"/>
      <c r="R426" s="34"/>
      <c r="S426" s="35"/>
      <c r="T426" s="36"/>
      <c r="U426" s="37"/>
      <c r="V426" s="151"/>
    </row>
    <row r="427" spans="1:22" ht="12.75">
      <c r="A427" s="147"/>
      <c r="B427" s="142"/>
      <c r="C427" s="142"/>
      <c r="D427" s="142"/>
      <c r="E427" s="142"/>
      <c r="F427" s="142"/>
      <c r="G427" s="142"/>
      <c r="H427" s="142"/>
      <c r="I427" s="142"/>
      <c r="J427" s="142"/>
      <c r="K427" s="142"/>
      <c r="L427" s="142"/>
      <c r="M427" s="31"/>
      <c r="N427" s="32"/>
      <c r="O427" s="33"/>
      <c r="P427" s="35"/>
      <c r="Q427" s="35"/>
      <c r="R427" s="34"/>
      <c r="S427" s="35"/>
      <c r="T427" s="36"/>
      <c r="U427" s="37"/>
      <c r="V427" s="151"/>
    </row>
    <row r="428" spans="1:22" ht="12.75">
      <c r="A428" s="147"/>
      <c r="B428" s="142"/>
      <c r="C428" s="142"/>
      <c r="D428" s="142"/>
      <c r="E428" s="142"/>
      <c r="F428" s="142"/>
      <c r="G428" s="142"/>
      <c r="H428" s="142"/>
      <c r="I428" s="142"/>
      <c r="J428" s="142"/>
      <c r="K428" s="142"/>
      <c r="L428" s="142"/>
      <c r="M428" s="31"/>
      <c r="N428" s="32"/>
      <c r="O428" s="33"/>
      <c r="P428" s="34"/>
      <c r="Q428" s="35"/>
      <c r="R428" s="35"/>
      <c r="S428" s="35"/>
      <c r="T428" s="38"/>
      <c r="U428" s="39"/>
      <c r="V428" s="151"/>
    </row>
    <row r="429" spans="1:22" ht="13.5" thickBot="1">
      <c r="A429" s="148"/>
      <c r="B429" s="143"/>
      <c r="C429" s="143"/>
      <c r="D429" s="143"/>
      <c r="E429" s="143"/>
      <c r="F429" s="143"/>
      <c r="G429" s="143"/>
      <c r="H429" s="143"/>
      <c r="I429" s="143"/>
      <c r="J429" s="143"/>
      <c r="K429" s="143"/>
      <c r="L429" s="143"/>
      <c r="M429" s="40"/>
      <c r="N429" s="41"/>
      <c r="O429" s="42"/>
      <c r="P429" s="44"/>
      <c r="Q429" s="44"/>
      <c r="R429" s="44"/>
      <c r="S429" s="44"/>
      <c r="T429" s="45"/>
      <c r="U429" s="46"/>
      <c r="V429" s="152"/>
    </row>
    <row r="430" spans="1:22" ht="12.75">
      <c r="A430" s="146"/>
      <c r="B430" s="141"/>
      <c r="C430" s="149" t="str">
        <f>IFERROR(VLOOKUP(B430,VALIDACIÓN!A:B,2,FALSE),"INDICAR DISTRITO")</f>
        <v>INDICAR DISTRITO</v>
      </c>
      <c r="D430" s="141"/>
      <c r="E430" s="141"/>
      <c r="F430" s="141"/>
      <c r="G430" s="141"/>
      <c r="H430" s="141"/>
      <c r="I430" s="141"/>
      <c r="J430" s="144"/>
      <c r="K430" s="141"/>
      <c r="L430" s="145" t="str">
        <f>CONCATENATE(H430," - ",I430)</f>
        <v xml:space="preserve"> - </v>
      </c>
      <c r="M430" s="25" t="str">
        <f ca="1">IFERROR(__xludf.DUMMYFUNCTION("IFERROR(ArrayFormula(QUERY(TRIM('VALIDACIÓN'!$C$2:$H$61),""SELECT Col2, Col3, Col4 WHERE Col1='""&amp;L430&amp;""'"")),""COMPLETAR LOS CAMPOS DE AÑO, CUATRIMESTRE Y ORIENTACIÓN"")"),"COMPLETAR LOS CAMPOS DE AÑO, CUATRIMESTRE Y ORIENTACIÓN")</f>
        <v>COMPLETAR LOS CAMPOS DE AÑO, CUATRIMESTRE Y ORIENTACIÓN</v>
      </c>
      <c r="N430" s="26"/>
      <c r="O430" s="27"/>
      <c r="P430" s="28"/>
      <c r="Q430" s="28"/>
      <c r="R430" s="28"/>
      <c r="S430" s="28"/>
      <c r="T430" s="29"/>
      <c r="U430" s="30"/>
      <c r="V430" s="150"/>
    </row>
    <row r="431" spans="1:22" ht="12.75">
      <c r="A431" s="147"/>
      <c r="B431" s="142"/>
      <c r="C431" s="142"/>
      <c r="D431" s="142"/>
      <c r="E431" s="142"/>
      <c r="F431" s="142"/>
      <c r="G431" s="142"/>
      <c r="H431" s="142"/>
      <c r="I431" s="142"/>
      <c r="J431" s="142"/>
      <c r="K431" s="142"/>
      <c r="L431" s="142"/>
      <c r="M431" s="31"/>
      <c r="N431" s="32"/>
      <c r="O431" s="33"/>
      <c r="P431" s="35"/>
      <c r="Q431" s="35"/>
      <c r="R431" s="34"/>
      <c r="S431" s="35"/>
      <c r="T431" s="36"/>
      <c r="U431" s="37"/>
      <c r="V431" s="151"/>
    </row>
    <row r="432" spans="1:22" ht="12.75">
      <c r="A432" s="147"/>
      <c r="B432" s="142"/>
      <c r="C432" s="142"/>
      <c r="D432" s="142"/>
      <c r="E432" s="142"/>
      <c r="F432" s="142"/>
      <c r="G432" s="142"/>
      <c r="H432" s="142"/>
      <c r="I432" s="142"/>
      <c r="J432" s="142"/>
      <c r="K432" s="142"/>
      <c r="L432" s="142"/>
      <c r="M432" s="31"/>
      <c r="N432" s="32"/>
      <c r="O432" s="33"/>
      <c r="P432" s="35"/>
      <c r="Q432" s="35"/>
      <c r="R432" s="34"/>
      <c r="S432" s="35"/>
      <c r="T432" s="36"/>
      <c r="U432" s="37"/>
      <c r="V432" s="151"/>
    </row>
    <row r="433" spans="1:22" ht="12.75">
      <c r="A433" s="147"/>
      <c r="B433" s="142"/>
      <c r="C433" s="142"/>
      <c r="D433" s="142"/>
      <c r="E433" s="142"/>
      <c r="F433" s="142"/>
      <c r="G433" s="142"/>
      <c r="H433" s="142"/>
      <c r="I433" s="142"/>
      <c r="J433" s="142"/>
      <c r="K433" s="142"/>
      <c r="L433" s="142"/>
      <c r="M433" s="31"/>
      <c r="N433" s="32"/>
      <c r="O433" s="33"/>
      <c r="P433" s="34"/>
      <c r="Q433" s="35"/>
      <c r="R433" s="35"/>
      <c r="S433" s="35"/>
      <c r="T433" s="38"/>
      <c r="U433" s="39"/>
      <c r="V433" s="151"/>
    </row>
    <row r="434" spans="1:22" ht="13.5" thickBot="1">
      <c r="A434" s="148"/>
      <c r="B434" s="143"/>
      <c r="C434" s="143"/>
      <c r="D434" s="143"/>
      <c r="E434" s="143"/>
      <c r="F434" s="143"/>
      <c r="G434" s="143"/>
      <c r="H434" s="143"/>
      <c r="I434" s="143"/>
      <c r="J434" s="143"/>
      <c r="K434" s="143"/>
      <c r="L434" s="143"/>
      <c r="M434" s="40"/>
      <c r="N434" s="41"/>
      <c r="O434" s="42"/>
      <c r="P434" s="44"/>
      <c r="Q434" s="44"/>
      <c r="R434" s="44"/>
      <c r="S434" s="44"/>
      <c r="T434" s="45"/>
      <c r="U434" s="46"/>
      <c r="V434" s="152"/>
    </row>
    <row r="435" spans="1:22" ht="12.75">
      <c r="A435" s="146"/>
      <c r="B435" s="141"/>
      <c r="C435" s="149" t="str">
        <f>IFERROR(VLOOKUP(B435,VALIDACIÓN!A:B,2,FALSE),"INDICAR DISTRITO")</f>
        <v>INDICAR DISTRITO</v>
      </c>
      <c r="D435" s="141"/>
      <c r="E435" s="141"/>
      <c r="F435" s="141"/>
      <c r="G435" s="141"/>
      <c r="H435" s="141"/>
      <c r="I435" s="141"/>
      <c r="J435" s="144"/>
      <c r="K435" s="141"/>
      <c r="L435" s="145" t="str">
        <f>CONCATENATE(H435," - ",I435)</f>
        <v xml:space="preserve"> - </v>
      </c>
      <c r="M435" s="25" t="str">
        <f ca="1">IFERROR(__xludf.DUMMYFUNCTION("IFERROR(ArrayFormula(QUERY(TRIM('VALIDACIÓN'!$C$2:$H$61),""SELECT Col2, Col3, Col4 WHERE Col1='""&amp;L435&amp;""'"")),""COMPLETAR LOS CAMPOS DE AÑO, CUATRIMESTRE Y ORIENTACIÓN"")"),"COMPLETAR LOS CAMPOS DE AÑO, CUATRIMESTRE Y ORIENTACIÓN")</f>
        <v>COMPLETAR LOS CAMPOS DE AÑO, CUATRIMESTRE Y ORIENTACIÓN</v>
      </c>
      <c r="N435" s="26"/>
      <c r="O435" s="27"/>
      <c r="P435" s="28"/>
      <c r="Q435" s="28"/>
      <c r="R435" s="28"/>
      <c r="S435" s="28"/>
      <c r="T435" s="29"/>
      <c r="U435" s="30"/>
      <c r="V435" s="150"/>
    </row>
    <row r="436" spans="1:22" ht="12.75">
      <c r="A436" s="147"/>
      <c r="B436" s="142"/>
      <c r="C436" s="142"/>
      <c r="D436" s="142"/>
      <c r="E436" s="142"/>
      <c r="F436" s="142"/>
      <c r="G436" s="142"/>
      <c r="H436" s="142"/>
      <c r="I436" s="142"/>
      <c r="J436" s="142"/>
      <c r="K436" s="142"/>
      <c r="L436" s="142"/>
      <c r="M436" s="31"/>
      <c r="N436" s="32"/>
      <c r="O436" s="33"/>
      <c r="P436" s="35"/>
      <c r="Q436" s="35"/>
      <c r="R436" s="34"/>
      <c r="S436" s="35"/>
      <c r="T436" s="36"/>
      <c r="U436" s="37"/>
      <c r="V436" s="151"/>
    </row>
    <row r="437" spans="1:22" ht="12.75">
      <c r="A437" s="147"/>
      <c r="B437" s="142"/>
      <c r="C437" s="142"/>
      <c r="D437" s="142"/>
      <c r="E437" s="142"/>
      <c r="F437" s="142"/>
      <c r="G437" s="142"/>
      <c r="H437" s="142"/>
      <c r="I437" s="142"/>
      <c r="J437" s="142"/>
      <c r="K437" s="142"/>
      <c r="L437" s="142"/>
      <c r="M437" s="31"/>
      <c r="N437" s="32"/>
      <c r="O437" s="33"/>
      <c r="P437" s="35"/>
      <c r="Q437" s="35"/>
      <c r="R437" s="34"/>
      <c r="S437" s="35"/>
      <c r="T437" s="36"/>
      <c r="U437" s="37"/>
      <c r="V437" s="151"/>
    </row>
    <row r="438" spans="1:22" ht="12.75">
      <c r="A438" s="147"/>
      <c r="B438" s="142"/>
      <c r="C438" s="142"/>
      <c r="D438" s="142"/>
      <c r="E438" s="142"/>
      <c r="F438" s="142"/>
      <c r="G438" s="142"/>
      <c r="H438" s="142"/>
      <c r="I438" s="142"/>
      <c r="J438" s="142"/>
      <c r="K438" s="142"/>
      <c r="L438" s="142"/>
      <c r="M438" s="31"/>
      <c r="N438" s="32"/>
      <c r="O438" s="33"/>
      <c r="P438" s="34"/>
      <c r="Q438" s="35"/>
      <c r="R438" s="35"/>
      <c r="S438" s="35"/>
      <c r="T438" s="38"/>
      <c r="U438" s="39"/>
      <c r="V438" s="151"/>
    </row>
    <row r="439" spans="1:22" ht="13.5" thickBot="1">
      <c r="A439" s="148"/>
      <c r="B439" s="143"/>
      <c r="C439" s="143"/>
      <c r="D439" s="143"/>
      <c r="E439" s="143"/>
      <c r="F439" s="143"/>
      <c r="G439" s="143"/>
      <c r="H439" s="143"/>
      <c r="I439" s="143"/>
      <c r="J439" s="143"/>
      <c r="K439" s="143"/>
      <c r="L439" s="143"/>
      <c r="M439" s="40"/>
      <c r="N439" s="41"/>
      <c r="O439" s="42"/>
      <c r="P439" s="44"/>
      <c r="Q439" s="44"/>
      <c r="R439" s="44"/>
      <c r="S439" s="44"/>
      <c r="T439" s="45"/>
      <c r="U439" s="46"/>
      <c r="V439" s="152"/>
    </row>
    <row r="440" spans="1:22" ht="12.75">
      <c r="A440" s="146"/>
      <c r="B440" s="141"/>
      <c r="C440" s="149" t="str">
        <f>IFERROR(VLOOKUP(B440,VALIDACIÓN!A:B,2,FALSE),"INDICAR DISTRITO")</f>
        <v>INDICAR DISTRITO</v>
      </c>
      <c r="D440" s="141"/>
      <c r="E440" s="141"/>
      <c r="F440" s="141"/>
      <c r="G440" s="141"/>
      <c r="H440" s="141"/>
      <c r="I440" s="141"/>
      <c r="J440" s="144"/>
      <c r="K440" s="141"/>
      <c r="L440" s="145" t="str">
        <f>CONCATENATE(H440," - ",I440)</f>
        <v xml:space="preserve"> - </v>
      </c>
      <c r="M440" s="25" t="str">
        <f ca="1">IFERROR(__xludf.DUMMYFUNCTION("IFERROR(ArrayFormula(QUERY(TRIM('VALIDACIÓN'!$C$2:$H$61),""SELECT Col2, Col3, Col4 WHERE Col1='""&amp;L440&amp;""'"")),""COMPLETAR LOS CAMPOS DE AÑO, CUATRIMESTRE Y ORIENTACIÓN"")"),"COMPLETAR LOS CAMPOS DE AÑO, CUATRIMESTRE Y ORIENTACIÓN")</f>
        <v>COMPLETAR LOS CAMPOS DE AÑO, CUATRIMESTRE Y ORIENTACIÓN</v>
      </c>
      <c r="N440" s="26"/>
      <c r="O440" s="27"/>
      <c r="P440" s="28"/>
      <c r="Q440" s="28"/>
      <c r="R440" s="28"/>
      <c r="S440" s="28"/>
      <c r="T440" s="29"/>
      <c r="U440" s="30"/>
      <c r="V440" s="150"/>
    </row>
    <row r="441" spans="1:22" ht="12.75">
      <c r="A441" s="147"/>
      <c r="B441" s="142"/>
      <c r="C441" s="142"/>
      <c r="D441" s="142"/>
      <c r="E441" s="142"/>
      <c r="F441" s="142"/>
      <c r="G441" s="142"/>
      <c r="H441" s="142"/>
      <c r="I441" s="142"/>
      <c r="J441" s="142"/>
      <c r="K441" s="142"/>
      <c r="L441" s="142"/>
      <c r="M441" s="31"/>
      <c r="N441" s="32"/>
      <c r="O441" s="33"/>
      <c r="P441" s="35"/>
      <c r="Q441" s="35"/>
      <c r="R441" s="34"/>
      <c r="S441" s="35"/>
      <c r="T441" s="36"/>
      <c r="U441" s="37"/>
      <c r="V441" s="151"/>
    </row>
    <row r="442" spans="1:22" ht="12.75">
      <c r="A442" s="147"/>
      <c r="B442" s="142"/>
      <c r="C442" s="142"/>
      <c r="D442" s="142"/>
      <c r="E442" s="142"/>
      <c r="F442" s="142"/>
      <c r="G442" s="142"/>
      <c r="H442" s="142"/>
      <c r="I442" s="142"/>
      <c r="J442" s="142"/>
      <c r="K442" s="142"/>
      <c r="L442" s="142"/>
      <c r="M442" s="31"/>
      <c r="N442" s="32"/>
      <c r="O442" s="33"/>
      <c r="P442" s="35"/>
      <c r="Q442" s="35"/>
      <c r="R442" s="34"/>
      <c r="S442" s="35"/>
      <c r="T442" s="36"/>
      <c r="U442" s="37"/>
      <c r="V442" s="151"/>
    </row>
    <row r="443" spans="1:22" ht="12.75">
      <c r="A443" s="147"/>
      <c r="B443" s="142"/>
      <c r="C443" s="142"/>
      <c r="D443" s="142"/>
      <c r="E443" s="142"/>
      <c r="F443" s="142"/>
      <c r="G443" s="142"/>
      <c r="H443" s="142"/>
      <c r="I443" s="142"/>
      <c r="J443" s="142"/>
      <c r="K443" s="142"/>
      <c r="L443" s="142"/>
      <c r="M443" s="31"/>
      <c r="N443" s="32"/>
      <c r="O443" s="33"/>
      <c r="P443" s="34"/>
      <c r="Q443" s="35"/>
      <c r="R443" s="35"/>
      <c r="S443" s="35"/>
      <c r="T443" s="38"/>
      <c r="U443" s="39"/>
      <c r="V443" s="151"/>
    </row>
    <row r="444" spans="1:22" ht="13.5" thickBot="1">
      <c r="A444" s="148"/>
      <c r="B444" s="143"/>
      <c r="C444" s="143"/>
      <c r="D444" s="143"/>
      <c r="E444" s="143"/>
      <c r="F444" s="143"/>
      <c r="G444" s="143"/>
      <c r="H444" s="143"/>
      <c r="I444" s="143"/>
      <c r="J444" s="143"/>
      <c r="K444" s="143"/>
      <c r="L444" s="143"/>
      <c r="M444" s="40"/>
      <c r="N444" s="41"/>
      <c r="O444" s="42"/>
      <c r="P444" s="44"/>
      <c r="Q444" s="44"/>
      <c r="R444" s="44"/>
      <c r="S444" s="44"/>
      <c r="T444" s="45"/>
      <c r="U444" s="46"/>
      <c r="V444" s="152"/>
    </row>
    <row r="445" spans="1:22" ht="12.75">
      <c r="A445" s="146"/>
      <c r="B445" s="141"/>
      <c r="C445" s="149" t="str">
        <f>IFERROR(VLOOKUP(B445,VALIDACIÓN!A:B,2,FALSE),"INDICAR DISTRITO")</f>
        <v>INDICAR DISTRITO</v>
      </c>
      <c r="D445" s="141"/>
      <c r="E445" s="141"/>
      <c r="F445" s="141"/>
      <c r="G445" s="141"/>
      <c r="H445" s="141"/>
      <c r="I445" s="141"/>
      <c r="J445" s="144"/>
      <c r="K445" s="141"/>
      <c r="L445" s="145" t="str">
        <f>CONCATENATE(H445," - ",I445)</f>
        <v xml:space="preserve"> - </v>
      </c>
      <c r="M445" s="25" t="str">
        <f ca="1">IFERROR(__xludf.DUMMYFUNCTION("IFERROR(ArrayFormula(QUERY(TRIM('VALIDACIÓN'!$C$2:$H$61),""SELECT Col2, Col3, Col4 WHERE Col1='""&amp;L445&amp;""'"")),""COMPLETAR LOS CAMPOS DE AÑO, CUATRIMESTRE Y ORIENTACIÓN"")"),"COMPLETAR LOS CAMPOS DE AÑO, CUATRIMESTRE Y ORIENTACIÓN")</f>
        <v>COMPLETAR LOS CAMPOS DE AÑO, CUATRIMESTRE Y ORIENTACIÓN</v>
      </c>
      <c r="N445" s="26"/>
      <c r="O445" s="27"/>
      <c r="P445" s="28"/>
      <c r="Q445" s="28"/>
      <c r="R445" s="28"/>
      <c r="S445" s="28"/>
      <c r="T445" s="29"/>
      <c r="U445" s="30"/>
      <c r="V445" s="150"/>
    </row>
    <row r="446" spans="1:22" ht="12.75">
      <c r="A446" s="147"/>
      <c r="B446" s="142"/>
      <c r="C446" s="142"/>
      <c r="D446" s="142"/>
      <c r="E446" s="142"/>
      <c r="F446" s="142"/>
      <c r="G446" s="142"/>
      <c r="H446" s="142"/>
      <c r="I446" s="142"/>
      <c r="J446" s="142"/>
      <c r="K446" s="142"/>
      <c r="L446" s="142"/>
      <c r="M446" s="31"/>
      <c r="N446" s="32"/>
      <c r="O446" s="33"/>
      <c r="P446" s="35"/>
      <c r="Q446" s="35"/>
      <c r="R446" s="34"/>
      <c r="S446" s="35"/>
      <c r="T446" s="36"/>
      <c r="U446" s="37"/>
      <c r="V446" s="151"/>
    </row>
    <row r="447" spans="1:22" ht="12.75">
      <c r="A447" s="147"/>
      <c r="B447" s="142"/>
      <c r="C447" s="142"/>
      <c r="D447" s="142"/>
      <c r="E447" s="142"/>
      <c r="F447" s="142"/>
      <c r="G447" s="142"/>
      <c r="H447" s="142"/>
      <c r="I447" s="142"/>
      <c r="J447" s="142"/>
      <c r="K447" s="142"/>
      <c r="L447" s="142"/>
      <c r="M447" s="31"/>
      <c r="N447" s="32"/>
      <c r="O447" s="33"/>
      <c r="P447" s="35"/>
      <c r="Q447" s="35"/>
      <c r="R447" s="34"/>
      <c r="S447" s="35"/>
      <c r="T447" s="36"/>
      <c r="U447" s="37"/>
      <c r="V447" s="151"/>
    </row>
    <row r="448" spans="1:22" ht="12.75">
      <c r="A448" s="147"/>
      <c r="B448" s="142"/>
      <c r="C448" s="142"/>
      <c r="D448" s="142"/>
      <c r="E448" s="142"/>
      <c r="F448" s="142"/>
      <c r="G448" s="142"/>
      <c r="H448" s="142"/>
      <c r="I448" s="142"/>
      <c r="J448" s="142"/>
      <c r="K448" s="142"/>
      <c r="L448" s="142"/>
      <c r="M448" s="31"/>
      <c r="N448" s="32"/>
      <c r="O448" s="33"/>
      <c r="P448" s="34"/>
      <c r="Q448" s="35"/>
      <c r="R448" s="35"/>
      <c r="S448" s="35"/>
      <c r="T448" s="38"/>
      <c r="U448" s="39"/>
      <c r="V448" s="151"/>
    </row>
    <row r="449" spans="1:22" ht="13.5" thickBot="1">
      <c r="A449" s="148"/>
      <c r="B449" s="143"/>
      <c r="C449" s="143"/>
      <c r="D449" s="143"/>
      <c r="E449" s="143"/>
      <c r="F449" s="143"/>
      <c r="G449" s="143"/>
      <c r="H449" s="143"/>
      <c r="I449" s="143"/>
      <c r="J449" s="143"/>
      <c r="K449" s="143"/>
      <c r="L449" s="143"/>
      <c r="M449" s="40"/>
      <c r="N449" s="41"/>
      <c r="O449" s="42"/>
      <c r="P449" s="44"/>
      <c r="Q449" s="44"/>
      <c r="R449" s="44"/>
      <c r="S449" s="44"/>
      <c r="T449" s="45"/>
      <c r="U449" s="46"/>
      <c r="V449" s="152"/>
    </row>
    <row r="450" spans="1:22" ht="12.75">
      <c r="A450" s="146"/>
      <c r="B450" s="141"/>
      <c r="C450" s="149" t="str">
        <f>IFERROR(VLOOKUP(B450,VALIDACIÓN!A:B,2,FALSE),"INDICAR DISTRITO")</f>
        <v>INDICAR DISTRITO</v>
      </c>
      <c r="D450" s="141"/>
      <c r="E450" s="141"/>
      <c r="F450" s="141"/>
      <c r="G450" s="141"/>
      <c r="H450" s="141"/>
      <c r="I450" s="141"/>
      <c r="J450" s="144"/>
      <c r="K450" s="141"/>
      <c r="L450" s="145" t="str">
        <f>CONCATENATE(H450," - ",I450)</f>
        <v xml:space="preserve"> - </v>
      </c>
      <c r="M450" s="25" t="str">
        <f ca="1">IFERROR(__xludf.DUMMYFUNCTION("IFERROR(ArrayFormula(QUERY(TRIM('VALIDACIÓN'!$C$2:$H$61),""SELECT Col2, Col3, Col4 WHERE Col1='""&amp;L450&amp;""'"")),""COMPLETAR LOS CAMPOS DE AÑO, CUATRIMESTRE Y ORIENTACIÓN"")"),"COMPLETAR LOS CAMPOS DE AÑO, CUATRIMESTRE Y ORIENTACIÓN")</f>
        <v>COMPLETAR LOS CAMPOS DE AÑO, CUATRIMESTRE Y ORIENTACIÓN</v>
      </c>
      <c r="N450" s="26"/>
      <c r="O450" s="27"/>
      <c r="P450" s="28"/>
      <c r="Q450" s="28"/>
      <c r="R450" s="28"/>
      <c r="S450" s="28"/>
      <c r="T450" s="29"/>
      <c r="U450" s="30"/>
      <c r="V450" s="150"/>
    </row>
    <row r="451" spans="1:22" ht="12.75">
      <c r="A451" s="147"/>
      <c r="B451" s="142"/>
      <c r="C451" s="142"/>
      <c r="D451" s="142"/>
      <c r="E451" s="142"/>
      <c r="F451" s="142"/>
      <c r="G451" s="142"/>
      <c r="H451" s="142"/>
      <c r="I451" s="142"/>
      <c r="J451" s="142"/>
      <c r="K451" s="142"/>
      <c r="L451" s="142"/>
      <c r="M451" s="31"/>
      <c r="N451" s="32"/>
      <c r="O451" s="33"/>
      <c r="P451" s="35"/>
      <c r="Q451" s="35"/>
      <c r="R451" s="34"/>
      <c r="S451" s="35"/>
      <c r="T451" s="36"/>
      <c r="U451" s="37"/>
      <c r="V451" s="151"/>
    </row>
    <row r="452" spans="1:22" ht="12.75">
      <c r="A452" s="147"/>
      <c r="B452" s="142"/>
      <c r="C452" s="142"/>
      <c r="D452" s="142"/>
      <c r="E452" s="142"/>
      <c r="F452" s="142"/>
      <c r="G452" s="142"/>
      <c r="H452" s="142"/>
      <c r="I452" s="142"/>
      <c r="J452" s="142"/>
      <c r="K452" s="142"/>
      <c r="L452" s="142"/>
      <c r="M452" s="31"/>
      <c r="N452" s="32"/>
      <c r="O452" s="33"/>
      <c r="P452" s="35"/>
      <c r="Q452" s="35"/>
      <c r="R452" s="34"/>
      <c r="S452" s="35"/>
      <c r="T452" s="36"/>
      <c r="U452" s="37"/>
      <c r="V452" s="151"/>
    </row>
    <row r="453" spans="1:22" ht="12.75">
      <c r="A453" s="147"/>
      <c r="B453" s="142"/>
      <c r="C453" s="142"/>
      <c r="D453" s="142"/>
      <c r="E453" s="142"/>
      <c r="F453" s="142"/>
      <c r="G453" s="142"/>
      <c r="H453" s="142"/>
      <c r="I453" s="142"/>
      <c r="J453" s="142"/>
      <c r="K453" s="142"/>
      <c r="L453" s="142"/>
      <c r="M453" s="31"/>
      <c r="N453" s="32"/>
      <c r="O453" s="33"/>
      <c r="P453" s="34"/>
      <c r="Q453" s="35"/>
      <c r="R453" s="35"/>
      <c r="S453" s="35"/>
      <c r="T453" s="38"/>
      <c r="U453" s="39"/>
      <c r="V453" s="151"/>
    </row>
    <row r="454" spans="1:22" ht="13.5" thickBot="1">
      <c r="A454" s="148"/>
      <c r="B454" s="143"/>
      <c r="C454" s="143"/>
      <c r="D454" s="143"/>
      <c r="E454" s="143"/>
      <c r="F454" s="143"/>
      <c r="G454" s="143"/>
      <c r="H454" s="143"/>
      <c r="I454" s="143"/>
      <c r="J454" s="143"/>
      <c r="K454" s="143"/>
      <c r="L454" s="143"/>
      <c r="M454" s="40"/>
      <c r="N454" s="41"/>
      <c r="O454" s="42"/>
      <c r="P454" s="44"/>
      <c r="Q454" s="44"/>
      <c r="R454" s="44"/>
      <c r="S454" s="44"/>
      <c r="T454" s="45"/>
      <c r="U454" s="46"/>
      <c r="V454" s="152"/>
    </row>
    <row r="455" spans="1:22" ht="12.75">
      <c r="A455" s="146"/>
      <c r="B455" s="141"/>
      <c r="C455" s="149" t="str">
        <f>IFERROR(VLOOKUP(B455,VALIDACIÓN!A:B,2,FALSE),"INDICAR DISTRITO")</f>
        <v>INDICAR DISTRITO</v>
      </c>
      <c r="D455" s="141"/>
      <c r="E455" s="141"/>
      <c r="F455" s="141"/>
      <c r="G455" s="141"/>
      <c r="H455" s="141"/>
      <c r="I455" s="141"/>
      <c r="J455" s="144"/>
      <c r="K455" s="141"/>
      <c r="L455" s="145" t="str">
        <f>CONCATENATE(H455," - ",I455)</f>
        <v xml:space="preserve"> - </v>
      </c>
      <c r="M455" s="25" t="str">
        <f ca="1">IFERROR(__xludf.DUMMYFUNCTION("IFERROR(ArrayFormula(QUERY(TRIM('VALIDACIÓN'!$C$2:$H$61),""SELECT Col2, Col3, Col4 WHERE Col1='""&amp;L455&amp;""'"")),""COMPLETAR LOS CAMPOS DE AÑO, CUATRIMESTRE Y ORIENTACIÓN"")"),"COMPLETAR LOS CAMPOS DE AÑO, CUATRIMESTRE Y ORIENTACIÓN")</f>
        <v>COMPLETAR LOS CAMPOS DE AÑO, CUATRIMESTRE Y ORIENTACIÓN</v>
      </c>
      <c r="N455" s="26"/>
      <c r="O455" s="27"/>
      <c r="P455" s="28"/>
      <c r="Q455" s="28"/>
      <c r="R455" s="28"/>
      <c r="S455" s="28"/>
      <c r="T455" s="29"/>
      <c r="U455" s="30"/>
      <c r="V455" s="150"/>
    </row>
    <row r="456" spans="1:22" ht="12.75">
      <c r="A456" s="147"/>
      <c r="B456" s="142"/>
      <c r="C456" s="142"/>
      <c r="D456" s="142"/>
      <c r="E456" s="142"/>
      <c r="F456" s="142"/>
      <c r="G456" s="142"/>
      <c r="H456" s="142"/>
      <c r="I456" s="142"/>
      <c r="J456" s="142"/>
      <c r="K456" s="142"/>
      <c r="L456" s="142"/>
      <c r="M456" s="31"/>
      <c r="N456" s="32"/>
      <c r="O456" s="33"/>
      <c r="P456" s="35"/>
      <c r="Q456" s="35"/>
      <c r="R456" s="34"/>
      <c r="S456" s="35"/>
      <c r="T456" s="36"/>
      <c r="U456" s="37"/>
      <c r="V456" s="151"/>
    </row>
    <row r="457" spans="1:22" ht="12.75">
      <c r="A457" s="147"/>
      <c r="B457" s="142"/>
      <c r="C457" s="142"/>
      <c r="D457" s="142"/>
      <c r="E457" s="142"/>
      <c r="F457" s="142"/>
      <c r="G457" s="142"/>
      <c r="H457" s="142"/>
      <c r="I457" s="142"/>
      <c r="J457" s="142"/>
      <c r="K457" s="142"/>
      <c r="L457" s="142"/>
      <c r="M457" s="31"/>
      <c r="N457" s="32"/>
      <c r="O457" s="33"/>
      <c r="P457" s="35"/>
      <c r="Q457" s="35"/>
      <c r="R457" s="34"/>
      <c r="S457" s="35"/>
      <c r="T457" s="36"/>
      <c r="U457" s="37"/>
      <c r="V457" s="151"/>
    </row>
    <row r="458" spans="1:22" ht="12.75">
      <c r="A458" s="147"/>
      <c r="B458" s="142"/>
      <c r="C458" s="142"/>
      <c r="D458" s="142"/>
      <c r="E458" s="142"/>
      <c r="F458" s="142"/>
      <c r="G458" s="142"/>
      <c r="H458" s="142"/>
      <c r="I458" s="142"/>
      <c r="J458" s="142"/>
      <c r="K458" s="142"/>
      <c r="L458" s="142"/>
      <c r="M458" s="31"/>
      <c r="N458" s="32"/>
      <c r="O458" s="33"/>
      <c r="P458" s="34"/>
      <c r="Q458" s="35"/>
      <c r="R458" s="35"/>
      <c r="S458" s="35"/>
      <c r="T458" s="38"/>
      <c r="U458" s="39"/>
      <c r="V458" s="151"/>
    </row>
    <row r="459" spans="1:22" ht="13.5" thickBot="1">
      <c r="A459" s="148"/>
      <c r="B459" s="143"/>
      <c r="C459" s="143"/>
      <c r="D459" s="143"/>
      <c r="E459" s="143"/>
      <c r="F459" s="143"/>
      <c r="G459" s="143"/>
      <c r="H459" s="143"/>
      <c r="I459" s="143"/>
      <c r="J459" s="143"/>
      <c r="K459" s="143"/>
      <c r="L459" s="143"/>
      <c r="M459" s="40"/>
      <c r="N459" s="41"/>
      <c r="O459" s="42"/>
      <c r="P459" s="44"/>
      <c r="Q459" s="44"/>
      <c r="R459" s="44"/>
      <c r="S459" s="44"/>
      <c r="T459" s="45"/>
      <c r="U459" s="46"/>
      <c r="V459" s="152"/>
    </row>
    <row r="460" spans="1:22" ht="12.75">
      <c r="A460" s="146"/>
      <c r="B460" s="141"/>
      <c r="C460" s="149" t="str">
        <f>IFERROR(VLOOKUP(B460,VALIDACIÓN!A:B,2,FALSE),"INDICAR DISTRITO")</f>
        <v>INDICAR DISTRITO</v>
      </c>
      <c r="D460" s="141"/>
      <c r="E460" s="141"/>
      <c r="F460" s="141"/>
      <c r="G460" s="141"/>
      <c r="H460" s="141"/>
      <c r="I460" s="141"/>
      <c r="J460" s="144"/>
      <c r="K460" s="141"/>
      <c r="L460" s="145" t="str">
        <f>CONCATENATE(H460," - ",I460)</f>
        <v xml:space="preserve"> - </v>
      </c>
      <c r="M460" s="25" t="str">
        <f ca="1">IFERROR(__xludf.DUMMYFUNCTION("IFERROR(ArrayFormula(QUERY(TRIM('VALIDACIÓN'!$C$2:$H$61),""SELECT Col2, Col3, Col4 WHERE Col1='""&amp;L460&amp;""'"")),""COMPLETAR LOS CAMPOS DE AÑO, CUATRIMESTRE Y ORIENTACIÓN"")"),"COMPLETAR LOS CAMPOS DE AÑO, CUATRIMESTRE Y ORIENTACIÓN")</f>
        <v>COMPLETAR LOS CAMPOS DE AÑO, CUATRIMESTRE Y ORIENTACIÓN</v>
      </c>
      <c r="N460" s="26"/>
      <c r="O460" s="27"/>
      <c r="P460" s="28"/>
      <c r="Q460" s="28"/>
      <c r="R460" s="28"/>
      <c r="S460" s="28"/>
      <c r="T460" s="29"/>
      <c r="U460" s="30"/>
      <c r="V460" s="150"/>
    </row>
    <row r="461" spans="1:22" ht="12.75">
      <c r="A461" s="147"/>
      <c r="B461" s="142"/>
      <c r="C461" s="142"/>
      <c r="D461" s="142"/>
      <c r="E461" s="142"/>
      <c r="F461" s="142"/>
      <c r="G461" s="142"/>
      <c r="H461" s="142"/>
      <c r="I461" s="142"/>
      <c r="J461" s="142"/>
      <c r="K461" s="142"/>
      <c r="L461" s="142"/>
      <c r="M461" s="31"/>
      <c r="N461" s="32"/>
      <c r="O461" s="33"/>
      <c r="P461" s="35"/>
      <c r="Q461" s="35"/>
      <c r="R461" s="34"/>
      <c r="S461" s="35"/>
      <c r="T461" s="36"/>
      <c r="U461" s="37"/>
      <c r="V461" s="151"/>
    </row>
    <row r="462" spans="1:22" ht="12.75">
      <c r="A462" s="147"/>
      <c r="B462" s="142"/>
      <c r="C462" s="142"/>
      <c r="D462" s="142"/>
      <c r="E462" s="142"/>
      <c r="F462" s="142"/>
      <c r="G462" s="142"/>
      <c r="H462" s="142"/>
      <c r="I462" s="142"/>
      <c r="J462" s="142"/>
      <c r="K462" s="142"/>
      <c r="L462" s="142"/>
      <c r="M462" s="31"/>
      <c r="N462" s="32"/>
      <c r="O462" s="33"/>
      <c r="P462" s="35"/>
      <c r="Q462" s="35"/>
      <c r="R462" s="34"/>
      <c r="S462" s="35"/>
      <c r="T462" s="36"/>
      <c r="U462" s="37"/>
      <c r="V462" s="151"/>
    </row>
    <row r="463" spans="1:22" ht="12.75">
      <c r="A463" s="147"/>
      <c r="B463" s="142"/>
      <c r="C463" s="142"/>
      <c r="D463" s="142"/>
      <c r="E463" s="142"/>
      <c r="F463" s="142"/>
      <c r="G463" s="142"/>
      <c r="H463" s="142"/>
      <c r="I463" s="142"/>
      <c r="J463" s="142"/>
      <c r="K463" s="142"/>
      <c r="L463" s="142"/>
      <c r="M463" s="31"/>
      <c r="N463" s="32"/>
      <c r="O463" s="33"/>
      <c r="P463" s="34"/>
      <c r="Q463" s="35"/>
      <c r="R463" s="35"/>
      <c r="S463" s="35"/>
      <c r="T463" s="38"/>
      <c r="U463" s="39"/>
      <c r="V463" s="151"/>
    </row>
    <row r="464" spans="1:22" ht="13.5" thickBot="1">
      <c r="A464" s="148"/>
      <c r="B464" s="143"/>
      <c r="C464" s="143"/>
      <c r="D464" s="143"/>
      <c r="E464" s="143"/>
      <c r="F464" s="143"/>
      <c r="G464" s="143"/>
      <c r="H464" s="143"/>
      <c r="I464" s="143"/>
      <c r="J464" s="143"/>
      <c r="K464" s="143"/>
      <c r="L464" s="143"/>
      <c r="M464" s="40"/>
      <c r="N464" s="41"/>
      <c r="O464" s="42"/>
      <c r="P464" s="44"/>
      <c r="Q464" s="44"/>
      <c r="R464" s="44"/>
      <c r="S464" s="44"/>
      <c r="T464" s="45"/>
      <c r="U464" s="46"/>
      <c r="V464" s="152"/>
    </row>
    <row r="465" spans="1:22" ht="12.75">
      <c r="A465" s="146"/>
      <c r="B465" s="141"/>
      <c r="C465" s="149" t="str">
        <f>IFERROR(VLOOKUP(B465,VALIDACIÓN!A:B,2,FALSE),"INDICAR DISTRITO")</f>
        <v>INDICAR DISTRITO</v>
      </c>
      <c r="D465" s="141"/>
      <c r="E465" s="141"/>
      <c r="F465" s="141"/>
      <c r="G465" s="141"/>
      <c r="H465" s="141"/>
      <c r="I465" s="141"/>
      <c r="J465" s="144"/>
      <c r="K465" s="141"/>
      <c r="L465" s="145" t="str">
        <f>CONCATENATE(H465," - ",I465)</f>
        <v xml:space="preserve"> - </v>
      </c>
      <c r="M465" s="25" t="str">
        <f ca="1">IFERROR(__xludf.DUMMYFUNCTION("IFERROR(ArrayFormula(QUERY(TRIM('VALIDACIÓN'!$C$2:$H$61),""SELECT Col2, Col3, Col4 WHERE Col1='""&amp;L465&amp;""'"")),""COMPLETAR LOS CAMPOS DE AÑO, CUATRIMESTRE Y ORIENTACIÓN"")"),"COMPLETAR LOS CAMPOS DE AÑO, CUATRIMESTRE Y ORIENTACIÓN")</f>
        <v>COMPLETAR LOS CAMPOS DE AÑO, CUATRIMESTRE Y ORIENTACIÓN</v>
      </c>
      <c r="N465" s="26"/>
      <c r="O465" s="27"/>
      <c r="P465" s="28"/>
      <c r="Q465" s="28"/>
      <c r="R465" s="28"/>
      <c r="S465" s="28"/>
      <c r="T465" s="29"/>
      <c r="U465" s="30"/>
      <c r="V465" s="150"/>
    </row>
    <row r="466" spans="1:22" ht="12.75">
      <c r="A466" s="147"/>
      <c r="B466" s="142"/>
      <c r="C466" s="142"/>
      <c r="D466" s="142"/>
      <c r="E466" s="142"/>
      <c r="F466" s="142"/>
      <c r="G466" s="142"/>
      <c r="H466" s="142"/>
      <c r="I466" s="142"/>
      <c r="J466" s="142"/>
      <c r="K466" s="142"/>
      <c r="L466" s="142"/>
      <c r="M466" s="31"/>
      <c r="N466" s="32"/>
      <c r="O466" s="33"/>
      <c r="P466" s="35"/>
      <c r="Q466" s="35"/>
      <c r="R466" s="34"/>
      <c r="S466" s="35"/>
      <c r="T466" s="36"/>
      <c r="U466" s="37"/>
      <c r="V466" s="151"/>
    </row>
    <row r="467" spans="1:22" ht="12.75">
      <c r="A467" s="147"/>
      <c r="B467" s="142"/>
      <c r="C467" s="142"/>
      <c r="D467" s="142"/>
      <c r="E467" s="142"/>
      <c r="F467" s="142"/>
      <c r="G467" s="142"/>
      <c r="H467" s="142"/>
      <c r="I467" s="142"/>
      <c r="J467" s="142"/>
      <c r="K467" s="142"/>
      <c r="L467" s="142"/>
      <c r="M467" s="31"/>
      <c r="N467" s="32"/>
      <c r="O467" s="33"/>
      <c r="P467" s="35"/>
      <c r="Q467" s="35"/>
      <c r="R467" s="34"/>
      <c r="S467" s="35"/>
      <c r="T467" s="36"/>
      <c r="U467" s="37"/>
      <c r="V467" s="151"/>
    </row>
    <row r="468" spans="1:22" ht="12.75">
      <c r="A468" s="147"/>
      <c r="B468" s="142"/>
      <c r="C468" s="142"/>
      <c r="D468" s="142"/>
      <c r="E468" s="142"/>
      <c r="F468" s="142"/>
      <c r="G468" s="142"/>
      <c r="H468" s="142"/>
      <c r="I468" s="142"/>
      <c r="J468" s="142"/>
      <c r="K468" s="142"/>
      <c r="L468" s="142"/>
      <c r="M468" s="31"/>
      <c r="N468" s="32"/>
      <c r="O468" s="33"/>
      <c r="P468" s="34"/>
      <c r="Q468" s="35"/>
      <c r="R468" s="35"/>
      <c r="S468" s="35"/>
      <c r="T468" s="38"/>
      <c r="U468" s="39"/>
      <c r="V468" s="151"/>
    </row>
    <row r="469" spans="1:22" ht="13.5" thickBot="1">
      <c r="A469" s="148"/>
      <c r="B469" s="143"/>
      <c r="C469" s="143"/>
      <c r="D469" s="143"/>
      <c r="E469" s="143"/>
      <c r="F469" s="143"/>
      <c r="G469" s="143"/>
      <c r="H469" s="143"/>
      <c r="I469" s="143"/>
      <c r="J469" s="143"/>
      <c r="K469" s="143"/>
      <c r="L469" s="143"/>
      <c r="M469" s="40"/>
      <c r="N469" s="41"/>
      <c r="O469" s="42"/>
      <c r="P469" s="44"/>
      <c r="Q469" s="44"/>
      <c r="R469" s="44"/>
      <c r="S469" s="44"/>
      <c r="T469" s="45"/>
      <c r="U469" s="46"/>
      <c r="V469" s="152"/>
    </row>
    <row r="470" spans="1:22" ht="12.75">
      <c r="A470" s="146"/>
      <c r="B470" s="141"/>
      <c r="C470" s="149" t="str">
        <f>IFERROR(VLOOKUP(B470,VALIDACIÓN!A:B,2,FALSE),"INDICAR DISTRITO")</f>
        <v>INDICAR DISTRITO</v>
      </c>
      <c r="D470" s="141"/>
      <c r="E470" s="141"/>
      <c r="F470" s="141"/>
      <c r="G470" s="141"/>
      <c r="H470" s="141"/>
      <c r="I470" s="141"/>
      <c r="J470" s="144"/>
      <c r="K470" s="141"/>
      <c r="L470" s="145" t="str">
        <f>CONCATENATE(H470," - ",I470)</f>
        <v xml:space="preserve"> - </v>
      </c>
      <c r="M470" s="25" t="str">
        <f ca="1">IFERROR(__xludf.DUMMYFUNCTION("IFERROR(ArrayFormula(QUERY(TRIM('VALIDACIÓN'!$C$2:$H$61),""SELECT Col2, Col3, Col4 WHERE Col1='""&amp;L470&amp;""'"")),""COMPLETAR LOS CAMPOS DE AÑO, CUATRIMESTRE Y ORIENTACIÓN"")"),"COMPLETAR LOS CAMPOS DE AÑO, CUATRIMESTRE Y ORIENTACIÓN")</f>
        <v>COMPLETAR LOS CAMPOS DE AÑO, CUATRIMESTRE Y ORIENTACIÓN</v>
      </c>
      <c r="N470" s="26"/>
      <c r="O470" s="27"/>
      <c r="P470" s="28"/>
      <c r="Q470" s="28"/>
      <c r="R470" s="28"/>
      <c r="S470" s="28"/>
      <c r="T470" s="29"/>
      <c r="U470" s="30"/>
      <c r="V470" s="150"/>
    </row>
    <row r="471" spans="1:22" ht="12.75">
      <c r="A471" s="147"/>
      <c r="B471" s="142"/>
      <c r="C471" s="142"/>
      <c r="D471" s="142"/>
      <c r="E471" s="142"/>
      <c r="F471" s="142"/>
      <c r="G471" s="142"/>
      <c r="H471" s="142"/>
      <c r="I471" s="142"/>
      <c r="J471" s="142"/>
      <c r="K471" s="142"/>
      <c r="L471" s="142"/>
      <c r="M471" s="31"/>
      <c r="N471" s="32"/>
      <c r="O471" s="33"/>
      <c r="P471" s="35"/>
      <c r="Q471" s="35"/>
      <c r="R471" s="34"/>
      <c r="S471" s="35"/>
      <c r="T471" s="36"/>
      <c r="U471" s="37"/>
      <c r="V471" s="151"/>
    </row>
    <row r="472" spans="1:22" ht="12.75">
      <c r="A472" s="147"/>
      <c r="B472" s="142"/>
      <c r="C472" s="142"/>
      <c r="D472" s="142"/>
      <c r="E472" s="142"/>
      <c r="F472" s="142"/>
      <c r="G472" s="142"/>
      <c r="H472" s="142"/>
      <c r="I472" s="142"/>
      <c r="J472" s="142"/>
      <c r="K472" s="142"/>
      <c r="L472" s="142"/>
      <c r="M472" s="31"/>
      <c r="N472" s="32"/>
      <c r="O472" s="33"/>
      <c r="P472" s="35"/>
      <c r="Q472" s="35"/>
      <c r="R472" s="34"/>
      <c r="S472" s="35"/>
      <c r="T472" s="36"/>
      <c r="U472" s="37"/>
      <c r="V472" s="151"/>
    </row>
    <row r="473" spans="1:22" ht="12.75">
      <c r="A473" s="147"/>
      <c r="B473" s="142"/>
      <c r="C473" s="142"/>
      <c r="D473" s="142"/>
      <c r="E473" s="142"/>
      <c r="F473" s="142"/>
      <c r="G473" s="142"/>
      <c r="H473" s="142"/>
      <c r="I473" s="142"/>
      <c r="J473" s="142"/>
      <c r="K473" s="142"/>
      <c r="L473" s="142"/>
      <c r="M473" s="31"/>
      <c r="N473" s="32"/>
      <c r="O473" s="33"/>
      <c r="P473" s="34"/>
      <c r="Q473" s="35"/>
      <c r="R473" s="35"/>
      <c r="S473" s="35"/>
      <c r="T473" s="38"/>
      <c r="U473" s="39"/>
      <c r="V473" s="151"/>
    </row>
    <row r="474" spans="1:22" ht="13.5" thickBot="1">
      <c r="A474" s="148"/>
      <c r="B474" s="143"/>
      <c r="C474" s="143"/>
      <c r="D474" s="143"/>
      <c r="E474" s="143"/>
      <c r="F474" s="143"/>
      <c r="G474" s="143"/>
      <c r="H474" s="143"/>
      <c r="I474" s="143"/>
      <c r="J474" s="143"/>
      <c r="K474" s="143"/>
      <c r="L474" s="143"/>
      <c r="M474" s="40"/>
      <c r="N474" s="41"/>
      <c r="O474" s="42"/>
      <c r="P474" s="44"/>
      <c r="Q474" s="44"/>
      <c r="R474" s="44"/>
      <c r="S474" s="44"/>
      <c r="T474" s="45"/>
      <c r="U474" s="46"/>
      <c r="V474" s="152"/>
    </row>
    <row r="475" spans="1:22" ht="12.75">
      <c r="A475" s="146"/>
      <c r="B475" s="141"/>
      <c r="C475" s="149" t="str">
        <f>IFERROR(VLOOKUP(B475,VALIDACIÓN!A:B,2,FALSE),"INDICAR DISTRITO")</f>
        <v>INDICAR DISTRITO</v>
      </c>
      <c r="D475" s="141"/>
      <c r="E475" s="141"/>
      <c r="F475" s="141"/>
      <c r="G475" s="141"/>
      <c r="H475" s="141"/>
      <c r="I475" s="141"/>
      <c r="J475" s="144"/>
      <c r="K475" s="141"/>
      <c r="L475" s="145" t="str">
        <f>CONCATENATE(H475," - ",I475)</f>
        <v xml:space="preserve"> - </v>
      </c>
      <c r="M475" s="25" t="str">
        <f ca="1">IFERROR(__xludf.DUMMYFUNCTION("IFERROR(ArrayFormula(QUERY(TRIM('VALIDACIÓN'!$C$2:$H$61),""SELECT Col2, Col3, Col4 WHERE Col1='""&amp;L475&amp;""'"")),""COMPLETAR LOS CAMPOS DE AÑO, CUATRIMESTRE Y ORIENTACIÓN"")"),"COMPLETAR LOS CAMPOS DE AÑO, CUATRIMESTRE Y ORIENTACIÓN")</f>
        <v>COMPLETAR LOS CAMPOS DE AÑO, CUATRIMESTRE Y ORIENTACIÓN</v>
      </c>
      <c r="N475" s="26"/>
      <c r="O475" s="27"/>
      <c r="P475" s="28"/>
      <c r="Q475" s="28"/>
      <c r="R475" s="28"/>
      <c r="S475" s="28"/>
      <c r="T475" s="29"/>
      <c r="U475" s="30"/>
      <c r="V475" s="150"/>
    </row>
    <row r="476" spans="1:22" ht="12.75">
      <c r="A476" s="147"/>
      <c r="B476" s="142"/>
      <c r="C476" s="142"/>
      <c r="D476" s="142"/>
      <c r="E476" s="142"/>
      <c r="F476" s="142"/>
      <c r="G476" s="142"/>
      <c r="H476" s="142"/>
      <c r="I476" s="142"/>
      <c r="J476" s="142"/>
      <c r="K476" s="142"/>
      <c r="L476" s="142"/>
      <c r="M476" s="31"/>
      <c r="N476" s="32"/>
      <c r="O476" s="33"/>
      <c r="P476" s="35"/>
      <c r="Q476" s="35"/>
      <c r="R476" s="34"/>
      <c r="S476" s="35"/>
      <c r="T476" s="36"/>
      <c r="U476" s="37"/>
      <c r="V476" s="151"/>
    </row>
    <row r="477" spans="1:22" ht="12.75">
      <c r="A477" s="147"/>
      <c r="B477" s="142"/>
      <c r="C477" s="142"/>
      <c r="D477" s="142"/>
      <c r="E477" s="142"/>
      <c r="F477" s="142"/>
      <c r="G477" s="142"/>
      <c r="H477" s="142"/>
      <c r="I477" s="142"/>
      <c r="J477" s="142"/>
      <c r="K477" s="142"/>
      <c r="L477" s="142"/>
      <c r="M477" s="31"/>
      <c r="N477" s="32"/>
      <c r="O477" s="33"/>
      <c r="P477" s="35"/>
      <c r="Q477" s="35"/>
      <c r="R477" s="34"/>
      <c r="S477" s="35"/>
      <c r="T477" s="36"/>
      <c r="U477" s="37"/>
      <c r="V477" s="151"/>
    </row>
    <row r="478" spans="1:22" ht="12.75">
      <c r="A478" s="147"/>
      <c r="B478" s="142"/>
      <c r="C478" s="142"/>
      <c r="D478" s="142"/>
      <c r="E478" s="142"/>
      <c r="F478" s="142"/>
      <c r="G478" s="142"/>
      <c r="H478" s="142"/>
      <c r="I478" s="142"/>
      <c r="J478" s="142"/>
      <c r="K478" s="142"/>
      <c r="L478" s="142"/>
      <c r="M478" s="31"/>
      <c r="N478" s="32"/>
      <c r="O478" s="33"/>
      <c r="P478" s="34"/>
      <c r="Q478" s="35"/>
      <c r="R478" s="35"/>
      <c r="S478" s="35"/>
      <c r="T478" s="38"/>
      <c r="U478" s="39"/>
      <c r="V478" s="151"/>
    </row>
    <row r="479" spans="1:22" ht="13.5" thickBot="1">
      <c r="A479" s="148"/>
      <c r="B479" s="143"/>
      <c r="C479" s="143"/>
      <c r="D479" s="143"/>
      <c r="E479" s="143"/>
      <c r="F479" s="143"/>
      <c r="G479" s="143"/>
      <c r="H479" s="143"/>
      <c r="I479" s="143"/>
      <c r="J479" s="143"/>
      <c r="K479" s="143"/>
      <c r="L479" s="143"/>
      <c r="M479" s="40"/>
      <c r="N479" s="41"/>
      <c r="O479" s="42"/>
      <c r="P479" s="44"/>
      <c r="Q479" s="44"/>
      <c r="R479" s="44"/>
      <c r="S479" s="44"/>
      <c r="T479" s="45"/>
      <c r="U479" s="46"/>
      <c r="V479" s="152"/>
    </row>
    <row r="480" spans="1:22" ht="12.75">
      <c r="A480" s="146"/>
      <c r="B480" s="141"/>
      <c r="C480" s="149" t="str">
        <f>IFERROR(VLOOKUP(B480,VALIDACIÓN!A:B,2,FALSE),"INDICAR DISTRITO")</f>
        <v>INDICAR DISTRITO</v>
      </c>
      <c r="D480" s="141"/>
      <c r="E480" s="141"/>
      <c r="F480" s="141"/>
      <c r="G480" s="141"/>
      <c r="H480" s="141"/>
      <c r="I480" s="141"/>
      <c r="J480" s="144"/>
      <c r="K480" s="141"/>
      <c r="L480" s="145" t="str">
        <f>CONCATENATE(H480," - ",I480)</f>
        <v xml:space="preserve"> - </v>
      </c>
      <c r="M480" s="25" t="str">
        <f ca="1">IFERROR(__xludf.DUMMYFUNCTION("IFERROR(ArrayFormula(QUERY(TRIM('VALIDACIÓN'!$C$2:$H$61),""SELECT Col2, Col3, Col4 WHERE Col1='""&amp;L480&amp;""'"")),""COMPLETAR LOS CAMPOS DE AÑO, CUATRIMESTRE Y ORIENTACIÓN"")"),"COMPLETAR LOS CAMPOS DE AÑO, CUATRIMESTRE Y ORIENTACIÓN")</f>
        <v>COMPLETAR LOS CAMPOS DE AÑO, CUATRIMESTRE Y ORIENTACIÓN</v>
      </c>
      <c r="N480" s="26"/>
      <c r="O480" s="27"/>
      <c r="P480" s="28"/>
      <c r="Q480" s="28"/>
      <c r="R480" s="28"/>
      <c r="S480" s="28"/>
      <c r="T480" s="29"/>
      <c r="U480" s="30"/>
      <c r="V480" s="150"/>
    </row>
    <row r="481" spans="1:22" ht="12.75">
      <c r="A481" s="147"/>
      <c r="B481" s="142"/>
      <c r="C481" s="142"/>
      <c r="D481" s="142"/>
      <c r="E481" s="142"/>
      <c r="F481" s="142"/>
      <c r="G481" s="142"/>
      <c r="H481" s="142"/>
      <c r="I481" s="142"/>
      <c r="J481" s="142"/>
      <c r="K481" s="142"/>
      <c r="L481" s="142"/>
      <c r="M481" s="31"/>
      <c r="N481" s="32"/>
      <c r="O481" s="33"/>
      <c r="P481" s="35"/>
      <c r="Q481" s="35"/>
      <c r="R481" s="34"/>
      <c r="S481" s="35"/>
      <c r="T481" s="36"/>
      <c r="U481" s="37"/>
      <c r="V481" s="151"/>
    </row>
    <row r="482" spans="1:22" ht="12.75">
      <c r="A482" s="147"/>
      <c r="B482" s="142"/>
      <c r="C482" s="142"/>
      <c r="D482" s="142"/>
      <c r="E482" s="142"/>
      <c r="F482" s="142"/>
      <c r="G482" s="142"/>
      <c r="H482" s="142"/>
      <c r="I482" s="142"/>
      <c r="J482" s="142"/>
      <c r="K482" s="142"/>
      <c r="L482" s="142"/>
      <c r="M482" s="31"/>
      <c r="N482" s="32"/>
      <c r="O482" s="33"/>
      <c r="P482" s="35"/>
      <c r="Q482" s="35"/>
      <c r="R482" s="34"/>
      <c r="S482" s="35"/>
      <c r="T482" s="36"/>
      <c r="U482" s="37"/>
      <c r="V482" s="151"/>
    </row>
    <row r="483" spans="1:22" ht="12.75">
      <c r="A483" s="147"/>
      <c r="B483" s="142"/>
      <c r="C483" s="142"/>
      <c r="D483" s="142"/>
      <c r="E483" s="142"/>
      <c r="F483" s="142"/>
      <c r="G483" s="142"/>
      <c r="H483" s="142"/>
      <c r="I483" s="142"/>
      <c r="J483" s="142"/>
      <c r="K483" s="142"/>
      <c r="L483" s="142"/>
      <c r="M483" s="31"/>
      <c r="N483" s="32"/>
      <c r="O483" s="33"/>
      <c r="P483" s="34"/>
      <c r="Q483" s="35"/>
      <c r="R483" s="35"/>
      <c r="S483" s="35"/>
      <c r="T483" s="38"/>
      <c r="U483" s="39"/>
      <c r="V483" s="151"/>
    </row>
    <row r="484" spans="1:22" ht="13.5" thickBot="1">
      <c r="A484" s="148"/>
      <c r="B484" s="143"/>
      <c r="C484" s="143"/>
      <c r="D484" s="143"/>
      <c r="E484" s="143"/>
      <c r="F484" s="143"/>
      <c r="G484" s="143"/>
      <c r="H484" s="143"/>
      <c r="I484" s="143"/>
      <c r="J484" s="143"/>
      <c r="K484" s="143"/>
      <c r="L484" s="143"/>
      <c r="M484" s="40"/>
      <c r="N484" s="41"/>
      <c r="O484" s="42"/>
      <c r="P484" s="44"/>
      <c r="Q484" s="44"/>
      <c r="R484" s="44"/>
      <c r="S484" s="44"/>
      <c r="T484" s="45"/>
      <c r="U484" s="46"/>
      <c r="V484" s="152"/>
    </row>
    <row r="485" spans="1:22" ht="12.75">
      <c r="A485" s="146"/>
      <c r="B485" s="141"/>
      <c r="C485" s="149" t="str">
        <f>IFERROR(VLOOKUP(B485,VALIDACIÓN!A:B,2,FALSE),"INDICAR DISTRITO")</f>
        <v>INDICAR DISTRITO</v>
      </c>
      <c r="D485" s="141"/>
      <c r="E485" s="141"/>
      <c r="F485" s="141"/>
      <c r="G485" s="141"/>
      <c r="H485" s="141"/>
      <c r="I485" s="141"/>
      <c r="J485" s="144"/>
      <c r="K485" s="141"/>
      <c r="L485" s="145" t="str">
        <f>CONCATENATE(H485," - ",I485)</f>
        <v xml:space="preserve"> - </v>
      </c>
      <c r="M485" s="25" t="str">
        <f ca="1">IFERROR(__xludf.DUMMYFUNCTION("IFERROR(ArrayFormula(QUERY(TRIM('VALIDACIÓN'!$C$2:$H$61),""SELECT Col2, Col3, Col4 WHERE Col1='""&amp;L485&amp;""'"")),""COMPLETAR LOS CAMPOS DE AÑO, CUATRIMESTRE Y ORIENTACIÓN"")"),"COMPLETAR LOS CAMPOS DE AÑO, CUATRIMESTRE Y ORIENTACIÓN")</f>
        <v>COMPLETAR LOS CAMPOS DE AÑO, CUATRIMESTRE Y ORIENTACIÓN</v>
      </c>
      <c r="N485" s="26"/>
      <c r="O485" s="27"/>
      <c r="P485" s="28"/>
      <c r="Q485" s="28"/>
      <c r="R485" s="28"/>
      <c r="S485" s="28"/>
      <c r="T485" s="29"/>
      <c r="U485" s="30"/>
      <c r="V485" s="150"/>
    </row>
    <row r="486" spans="1:22" ht="12.75">
      <c r="A486" s="147"/>
      <c r="B486" s="142"/>
      <c r="C486" s="142"/>
      <c r="D486" s="142"/>
      <c r="E486" s="142"/>
      <c r="F486" s="142"/>
      <c r="G486" s="142"/>
      <c r="H486" s="142"/>
      <c r="I486" s="142"/>
      <c r="J486" s="142"/>
      <c r="K486" s="142"/>
      <c r="L486" s="142"/>
      <c r="M486" s="31"/>
      <c r="N486" s="32"/>
      <c r="O486" s="33"/>
      <c r="P486" s="35"/>
      <c r="Q486" s="35"/>
      <c r="R486" s="34"/>
      <c r="S486" s="35"/>
      <c r="T486" s="36"/>
      <c r="U486" s="37"/>
      <c r="V486" s="151"/>
    </row>
    <row r="487" spans="1:22" ht="12.75">
      <c r="A487" s="147"/>
      <c r="B487" s="142"/>
      <c r="C487" s="142"/>
      <c r="D487" s="142"/>
      <c r="E487" s="142"/>
      <c r="F487" s="142"/>
      <c r="G487" s="142"/>
      <c r="H487" s="142"/>
      <c r="I487" s="142"/>
      <c r="J487" s="142"/>
      <c r="K487" s="142"/>
      <c r="L487" s="142"/>
      <c r="M487" s="31"/>
      <c r="N487" s="32"/>
      <c r="O487" s="33"/>
      <c r="P487" s="35"/>
      <c r="Q487" s="35"/>
      <c r="R487" s="34"/>
      <c r="S487" s="35"/>
      <c r="T487" s="36"/>
      <c r="U487" s="37"/>
      <c r="V487" s="151"/>
    </row>
    <row r="488" spans="1:22" ht="12.75">
      <c r="A488" s="147"/>
      <c r="B488" s="142"/>
      <c r="C488" s="142"/>
      <c r="D488" s="142"/>
      <c r="E488" s="142"/>
      <c r="F488" s="142"/>
      <c r="G488" s="142"/>
      <c r="H488" s="142"/>
      <c r="I488" s="142"/>
      <c r="J488" s="142"/>
      <c r="K488" s="142"/>
      <c r="L488" s="142"/>
      <c r="M488" s="31"/>
      <c r="N488" s="32"/>
      <c r="O488" s="33"/>
      <c r="P488" s="34"/>
      <c r="Q488" s="35"/>
      <c r="R488" s="35"/>
      <c r="S488" s="35"/>
      <c r="T488" s="38"/>
      <c r="U488" s="39"/>
      <c r="V488" s="151"/>
    </row>
    <row r="489" spans="1:22" ht="13.5" thickBot="1">
      <c r="A489" s="148"/>
      <c r="B489" s="143"/>
      <c r="C489" s="143"/>
      <c r="D489" s="143"/>
      <c r="E489" s="143"/>
      <c r="F489" s="143"/>
      <c r="G489" s="143"/>
      <c r="H489" s="143"/>
      <c r="I489" s="143"/>
      <c r="J489" s="143"/>
      <c r="K489" s="143"/>
      <c r="L489" s="143"/>
      <c r="M489" s="40"/>
      <c r="N489" s="41"/>
      <c r="O489" s="42"/>
      <c r="P489" s="44"/>
      <c r="Q489" s="44"/>
      <c r="R489" s="44"/>
      <c r="S489" s="44"/>
      <c r="T489" s="45"/>
      <c r="U489" s="46"/>
      <c r="V489" s="152"/>
    </row>
    <row r="490" spans="1:22" ht="12.75">
      <c r="A490" s="146"/>
      <c r="B490" s="141"/>
      <c r="C490" s="149" t="str">
        <f>IFERROR(VLOOKUP(B490,VALIDACIÓN!A:B,2,FALSE),"INDICAR DISTRITO")</f>
        <v>INDICAR DISTRITO</v>
      </c>
      <c r="D490" s="141"/>
      <c r="E490" s="141"/>
      <c r="F490" s="141"/>
      <c r="G490" s="141"/>
      <c r="H490" s="141"/>
      <c r="I490" s="141"/>
      <c r="J490" s="144"/>
      <c r="K490" s="141"/>
      <c r="L490" s="145" t="str">
        <f>CONCATENATE(H490," - ",I490)</f>
        <v xml:space="preserve"> - </v>
      </c>
      <c r="M490" s="25" t="str">
        <f ca="1">IFERROR(__xludf.DUMMYFUNCTION("IFERROR(ArrayFormula(QUERY(TRIM('VALIDACIÓN'!$C$2:$H$61),""SELECT Col2, Col3, Col4 WHERE Col1='""&amp;L490&amp;""'"")),""COMPLETAR LOS CAMPOS DE AÑO, CUATRIMESTRE Y ORIENTACIÓN"")"),"COMPLETAR LOS CAMPOS DE AÑO, CUATRIMESTRE Y ORIENTACIÓN")</f>
        <v>COMPLETAR LOS CAMPOS DE AÑO, CUATRIMESTRE Y ORIENTACIÓN</v>
      </c>
      <c r="N490" s="26"/>
      <c r="O490" s="27"/>
      <c r="P490" s="28"/>
      <c r="Q490" s="28"/>
      <c r="R490" s="28"/>
      <c r="S490" s="28"/>
      <c r="T490" s="29"/>
      <c r="U490" s="30"/>
      <c r="V490" s="150"/>
    </row>
    <row r="491" spans="1:22" ht="12.75">
      <c r="A491" s="147"/>
      <c r="B491" s="142"/>
      <c r="C491" s="142"/>
      <c r="D491" s="142"/>
      <c r="E491" s="142"/>
      <c r="F491" s="142"/>
      <c r="G491" s="142"/>
      <c r="H491" s="142"/>
      <c r="I491" s="142"/>
      <c r="J491" s="142"/>
      <c r="K491" s="142"/>
      <c r="L491" s="142"/>
      <c r="M491" s="31"/>
      <c r="N491" s="32"/>
      <c r="O491" s="33"/>
      <c r="P491" s="35"/>
      <c r="Q491" s="35"/>
      <c r="R491" s="34"/>
      <c r="S491" s="35"/>
      <c r="T491" s="36"/>
      <c r="U491" s="37"/>
      <c r="V491" s="151"/>
    </row>
    <row r="492" spans="1:22" ht="12.75">
      <c r="A492" s="147"/>
      <c r="B492" s="142"/>
      <c r="C492" s="142"/>
      <c r="D492" s="142"/>
      <c r="E492" s="142"/>
      <c r="F492" s="142"/>
      <c r="G492" s="142"/>
      <c r="H492" s="142"/>
      <c r="I492" s="142"/>
      <c r="J492" s="142"/>
      <c r="K492" s="142"/>
      <c r="L492" s="142"/>
      <c r="M492" s="31"/>
      <c r="N492" s="32"/>
      <c r="O492" s="33"/>
      <c r="P492" s="35"/>
      <c r="Q492" s="35"/>
      <c r="R492" s="34"/>
      <c r="S492" s="35"/>
      <c r="T492" s="36"/>
      <c r="U492" s="37"/>
      <c r="V492" s="151"/>
    </row>
    <row r="493" spans="1:22" ht="12.75">
      <c r="A493" s="147"/>
      <c r="B493" s="142"/>
      <c r="C493" s="142"/>
      <c r="D493" s="142"/>
      <c r="E493" s="142"/>
      <c r="F493" s="142"/>
      <c r="G493" s="142"/>
      <c r="H493" s="142"/>
      <c r="I493" s="142"/>
      <c r="J493" s="142"/>
      <c r="K493" s="142"/>
      <c r="L493" s="142"/>
      <c r="M493" s="31"/>
      <c r="N493" s="32"/>
      <c r="O493" s="33"/>
      <c r="P493" s="34"/>
      <c r="Q493" s="35"/>
      <c r="R493" s="35"/>
      <c r="S493" s="35"/>
      <c r="T493" s="38"/>
      <c r="U493" s="39"/>
      <c r="V493" s="151"/>
    </row>
    <row r="494" spans="1:22" ht="13.5" thickBot="1">
      <c r="A494" s="148"/>
      <c r="B494" s="143"/>
      <c r="C494" s="143"/>
      <c r="D494" s="143"/>
      <c r="E494" s="143"/>
      <c r="F494" s="143"/>
      <c r="G494" s="143"/>
      <c r="H494" s="143"/>
      <c r="I494" s="143"/>
      <c r="J494" s="143"/>
      <c r="K494" s="143"/>
      <c r="L494" s="143"/>
      <c r="M494" s="40"/>
      <c r="N494" s="41"/>
      <c r="O494" s="42"/>
      <c r="P494" s="44"/>
      <c r="Q494" s="44"/>
      <c r="R494" s="44"/>
      <c r="S494" s="44"/>
      <c r="T494" s="45"/>
      <c r="U494" s="46"/>
      <c r="V494" s="152"/>
    </row>
    <row r="495" spans="1:22" ht="12.75">
      <c r="A495" s="146"/>
      <c r="B495" s="141"/>
      <c r="C495" s="149" t="str">
        <f>IFERROR(VLOOKUP(B495,VALIDACIÓN!A:B,2,FALSE),"INDICAR DISTRITO")</f>
        <v>INDICAR DISTRITO</v>
      </c>
      <c r="D495" s="141"/>
      <c r="E495" s="141"/>
      <c r="F495" s="141"/>
      <c r="G495" s="141"/>
      <c r="H495" s="141"/>
      <c r="I495" s="141"/>
      <c r="J495" s="144"/>
      <c r="K495" s="141"/>
      <c r="L495" s="145" t="str">
        <f>CONCATENATE(H495," - ",I495)</f>
        <v xml:space="preserve"> - </v>
      </c>
      <c r="M495" s="25" t="str">
        <f ca="1">IFERROR(__xludf.DUMMYFUNCTION("IFERROR(ArrayFormula(QUERY(TRIM('VALIDACIÓN'!$C$2:$H$61),""SELECT Col2, Col3, Col4 WHERE Col1='""&amp;L495&amp;""'"")),""COMPLETAR LOS CAMPOS DE AÑO, CUATRIMESTRE Y ORIENTACIÓN"")"),"COMPLETAR LOS CAMPOS DE AÑO, CUATRIMESTRE Y ORIENTACIÓN")</f>
        <v>COMPLETAR LOS CAMPOS DE AÑO, CUATRIMESTRE Y ORIENTACIÓN</v>
      </c>
      <c r="N495" s="26"/>
      <c r="O495" s="27"/>
      <c r="P495" s="28"/>
      <c r="Q495" s="28"/>
      <c r="R495" s="28"/>
      <c r="S495" s="28"/>
      <c r="T495" s="29"/>
      <c r="U495" s="30"/>
      <c r="V495" s="150"/>
    </row>
    <row r="496" spans="1:22" ht="12.75">
      <c r="A496" s="147"/>
      <c r="B496" s="142"/>
      <c r="C496" s="142"/>
      <c r="D496" s="142"/>
      <c r="E496" s="142"/>
      <c r="F496" s="142"/>
      <c r="G496" s="142"/>
      <c r="H496" s="142"/>
      <c r="I496" s="142"/>
      <c r="J496" s="142"/>
      <c r="K496" s="142"/>
      <c r="L496" s="142"/>
      <c r="M496" s="31"/>
      <c r="N496" s="32"/>
      <c r="O496" s="33"/>
      <c r="P496" s="35"/>
      <c r="Q496" s="35"/>
      <c r="R496" s="34"/>
      <c r="S496" s="35"/>
      <c r="T496" s="36"/>
      <c r="U496" s="37"/>
      <c r="V496" s="151"/>
    </row>
    <row r="497" spans="1:22" ht="12.75">
      <c r="A497" s="147"/>
      <c r="B497" s="142"/>
      <c r="C497" s="142"/>
      <c r="D497" s="142"/>
      <c r="E497" s="142"/>
      <c r="F497" s="142"/>
      <c r="G497" s="142"/>
      <c r="H497" s="142"/>
      <c r="I497" s="142"/>
      <c r="J497" s="142"/>
      <c r="K497" s="142"/>
      <c r="L497" s="142"/>
      <c r="M497" s="31"/>
      <c r="N497" s="32"/>
      <c r="O497" s="33"/>
      <c r="P497" s="35"/>
      <c r="Q497" s="35"/>
      <c r="R497" s="34"/>
      <c r="S497" s="35"/>
      <c r="T497" s="36"/>
      <c r="U497" s="37"/>
      <c r="V497" s="151"/>
    </row>
    <row r="498" spans="1:22" ht="12.75">
      <c r="A498" s="147"/>
      <c r="B498" s="142"/>
      <c r="C498" s="142"/>
      <c r="D498" s="142"/>
      <c r="E498" s="142"/>
      <c r="F498" s="142"/>
      <c r="G498" s="142"/>
      <c r="H498" s="142"/>
      <c r="I498" s="142"/>
      <c r="J498" s="142"/>
      <c r="K498" s="142"/>
      <c r="L498" s="142"/>
      <c r="M498" s="31"/>
      <c r="N498" s="32"/>
      <c r="O498" s="33"/>
      <c r="P498" s="34"/>
      <c r="Q498" s="35"/>
      <c r="R498" s="35"/>
      <c r="S498" s="35"/>
      <c r="T498" s="38"/>
      <c r="U498" s="39"/>
      <c r="V498" s="151"/>
    </row>
    <row r="499" spans="1:22" ht="13.5" thickBot="1">
      <c r="A499" s="148"/>
      <c r="B499" s="143"/>
      <c r="C499" s="143"/>
      <c r="D499" s="143"/>
      <c r="E499" s="143"/>
      <c r="F499" s="143"/>
      <c r="G499" s="143"/>
      <c r="H499" s="143"/>
      <c r="I499" s="143"/>
      <c r="J499" s="143"/>
      <c r="K499" s="143"/>
      <c r="L499" s="143"/>
      <c r="M499" s="40"/>
      <c r="N499" s="41"/>
      <c r="O499" s="42"/>
      <c r="P499" s="44"/>
      <c r="Q499" s="44"/>
      <c r="R499" s="44"/>
      <c r="S499" s="44"/>
      <c r="T499" s="45"/>
      <c r="U499" s="46"/>
      <c r="V499" s="152"/>
    </row>
    <row r="500" spans="1:22" ht="12.75">
      <c r="A500" s="146"/>
      <c r="B500" s="141"/>
      <c r="C500" s="149" t="str">
        <f>IFERROR(VLOOKUP(B500,VALIDACIÓN!A:B,2,FALSE),"INDICAR DISTRITO")</f>
        <v>INDICAR DISTRITO</v>
      </c>
      <c r="D500" s="141"/>
      <c r="E500" s="141"/>
      <c r="F500" s="141"/>
      <c r="G500" s="141"/>
      <c r="H500" s="141"/>
      <c r="I500" s="141"/>
      <c r="J500" s="144"/>
      <c r="K500" s="141"/>
      <c r="L500" s="145" t="str">
        <f>CONCATENATE(H500," - ",I500)</f>
        <v xml:space="preserve"> - </v>
      </c>
      <c r="M500" s="25" t="str">
        <f ca="1">IFERROR(__xludf.DUMMYFUNCTION("IFERROR(ArrayFormula(QUERY(TRIM('VALIDACIÓN'!$C$2:$H$61),""SELECT Col2, Col3, Col4 WHERE Col1='""&amp;L500&amp;""'"")),""COMPLETAR LOS CAMPOS DE AÑO, CUATRIMESTRE Y ORIENTACIÓN"")"),"COMPLETAR LOS CAMPOS DE AÑO, CUATRIMESTRE Y ORIENTACIÓN")</f>
        <v>COMPLETAR LOS CAMPOS DE AÑO, CUATRIMESTRE Y ORIENTACIÓN</v>
      </c>
      <c r="N500" s="26"/>
      <c r="O500" s="27"/>
      <c r="P500" s="28"/>
      <c r="Q500" s="28"/>
      <c r="R500" s="28"/>
      <c r="S500" s="28"/>
      <c r="T500" s="29"/>
      <c r="U500" s="30"/>
      <c r="V500" s="150"/>
    </row>
    <row r="501" spans="1:22" ht="12.75">
      <c r="A501" s="147"/>
      <c r="B501" s="142"/>
      <c r="C501" s="142"/>
      <c r="D501" s="142"/>
      <c r="E501" s="142"/>
      <c r="F501" s="142"/>
      <c r="G501" s="142"/>
      <c r="H501" s="142"/>
      <c r="I501" s="142"/>
      <c r="J501" s="142"/>
      <c r="K501" s="142"/>
      <c r="L501" s="142"/>
      <c r="M501" s="31"/>
      <c r="N501" s="32"/>
      <c r="O501" s="33"/>
      <c r="P501" s="35"/>
      <c r="Q501" s="35"/>
      <c r="R501" s="34"/>
      <c r="S501" s="35"/>
      <c r="T501" s="36"/>
      <c r="U501" s="37"/>
      <c r="V501" s="151"/>
    </row>
    <row r="502" spans="1:22" ht="12.75">
      <c r="A502" s="147"/>
      <c r="B502" s="142"/>
      <c r="C502" s="142"/>
      <c r="D502" s="142"/>
      <c r="E502" s="142"/>
      <c r="F502" s="142"/>
      <c r="G502" s="142"/>
      <c r="H502" s="142"/>
      <c r="I502" s="142"/>
      <c r="J502" s="142"/>
      <c r="K502" s="142"/>
      <c r="L502" s="142"/>
      <c r="M502" s="31"/>
      <c r="N502" s="32"/>
      <c r="O502" s="33"/>
      <c r="P502" s="35"/>
      <c r="Q502" s="35"/>
      <c r="R502" s="34"/>
      <c r="S502" s="35"/>
      <c r="T502" s="36"/>
      <c r="U502" s="37"/>
      <c r="V502" s="151"/>
    </row>
    <row r="503" spans="1:22" ht="12.75">
      <c r="A503" s="147"/>
      <c r="B503" s="142"/>
      <c r="C503" s="142"/>
      <c r="D503" s="142"/>
      <c r="E503" s="142"/>
      <c r="F503" s="142"/>
      <c r="G503" s="142"/>
      <c r="H503" s="142"/>
      <c r="I503" s="142"/>
      <c r="J503" s="142"/>
      <c r="K503" s="142"/>
      <c r="L503" s="142"/>
      <c r="M503" s="31"/>
      <c r="N503" s="32"/>
      <c r="O503" s="33"/>
      <c r="P503" s="34"/>
      <c r="Q503" s="35"/>
      <c r="R503" s="35"/>
      <c r="S503" s="35"/>
      <c r="T503" s="38"/>
      <c r="U503" s="39"/>
      <c r="V503" s="151"/>
    </row>
    <row r="504" spans="1:22" ht="13.5" thickBot="1">
      <c r="A504" s="148"/>
      <c r="B504" s="143"/>
      <c r="C504" s="143"/>
      <c r="D504" s="143"/>
      <c r="E504" s="143"/>
      <c r="F504" s="143"/>
      <c r="G504" s="143"/>
      <c r="H504" s="143"/>
      <c r="I504" s="143"/>
      <c r="J504" s="143"/>
      <c r="K504" s="143"/>
      <c r="L504" s="143"/>
      <c r="M504" s="40"/>
      <c r="N504" s="41"/>
      <c r="O504" s="42"/>
      <c r="P504" s="44"/>
      <c r="Q504" s="44"/>
      <c r="R504" s="44"/>
      <c r="S504" s="44"/>
      <c r="T504" s="45"/>
      <c r="U504" s="46"/>
      <c r="V504" s="152"/>
    </row>
    <row r="505" spans="1:22" ht="12.75">
      <c r="A505" s="146"/>
      <c r="B505" s="141"/>
      <c r="C505" s="149" t="str">
        <f>IFERROR(VLOOKUP(B505,VALIDACIÓN!A:B,2,FALSE),"INDICAR DISTRITO")</f>
        <v>INDICAR DISTRITO</v>
      </c>
      <c r="D505" s="141"/>
      <c r="E505" s="141"/>
      <c r="F505" s="141"/>
      <c r="G505" s="141"/>
      <c r="H505" s="141"/>
      <c r="I505" s="141"/>
      <c r="J505" s="144"/>
      <c r="K505" s="141"/>
      <c r="L505" s="145" t="str">
        <f>CONCATENATE(H505," - ",I505)</f>
        <v xml:space="preserve"> - </v>
      </c>
      <c r="M505" s="25" t="str">
        <f ca="1">IFERROR(__xludf.DUMMYFUNCTION("IFERROR(ArrayFormula(QUERY(TRIM('VALIDACIÓN'!$C$2:$H$61),""SELECT Col2, Col3, Col4 WHERE Col1='""&amp;L505&amp;""'"")),""COMPLETAR LOS CAMPOS DE AÑO, CUATRIMESTRE Y ORIENTACIÓN"")"),"COMPLETAR LOS CAMPOS DE AÑO, CUATRIMESTRE Y ORIENTACIÓN")</f>
        <v>COMPLETAR LOS CAMPOS DE AÑO, CUATRIMESTRE Y ORIENTACIÓN</v>
      </c>
      <c r="N505" s="26"/>
      <c r="O505" s="27"/>
      <c r="P505" s="28"/>
      <c r="Q505" s="28"/>
      <c r="R505" s="28"/>
      <c r="S505" s="28"/>
      <c r="T505" s="29"/>
      <c r="U505" s="30"/>
      <c r="V505" s="150"/>
    </row>
    <row r="506" spans="1:22" ht="12.75">
      <c r="A506" s="147"/>
      <c r="B506" s="142"/>
      <c r="C506" s="142"/>
      <c r="D506" s="142"/>
      <c r="E506" s="142"/>
      <c r="F506" s="142"/>
      <c r="G506" s="142"/>
      <c r="H506" s="142"/>
      <c r="I506" s="142"/>
      <c r="J506" s="142"/>
      <c r="K506" s="142"/>
      <c r="L506" s="142"/>
      <c r="M506" s="31"/>
      <c r="N506" s="32"/>
      <c r="O506" s="33"/>
      <c r="P506" s="35"/>
      <c r="Q506" s="35"/>
      <c r="R506" s="34"/>
      <c r="S506" s="35"/>
      <c r="T506" s="36"/>
      <c r="U506" s="37"/>
      <c r="V506" s="151"/>
    </row>
    <row r="507" spans="1:22" ht="12.75">
      <c r="A507" s="147"/>
      <c r="B507" s="142"/>
      <c r="C507" s="142"/>
      <c r="D507" s="142"/>
      <c r="E507" s="142"/>
      <c r="F507" s="142"/>
      <c r="G507" s="142"/>
      <c r="H507" s="142"/>
      <c r="I507" s="142"/>
      <c r="J507" s="142"/>
      <c r="K507" s="142"/>
      <c r="L507" s="142"/>
      <c r="M507" s="31"/>
      <c r="N507" s="32"/>
      <c r="O507" s="33"/>
      <c r="P507" s="35"/>
      <c r="Q507" s="35"/>
      <c r="R507" s="34"/>
      <c r="S507" s="35"/>
      <c r="T507" s="36"/>
      <c r="U507" s="37"/>
      <c r="V507" s="151"/>
    </row>
    <row r="508" spans="1:22" ht="12.75">
      <c r="A508" s="147"/>
      <c r="B508" s="142"/>
      <c r="C508" s="142"/>
      <c r="D508" s="142"/>
      <c r="E508" s="142"/>
      <c r="F508" s="142"/>
      <c r="G508" s="142"/>
      <c r="H508" s="142"/>
      <c r="I508" s="142"/>
      <c r="J508" s="142"/>
      <c r="K508" s="142"/>
      <c r="L508" s="142"/>
      <c r="M508" s="31"/>
      <c r="N508" s="32"/>
      <c r="O508" s="33"/>
      <c r="P508" s="34"/>
      <c r="Q508" s="35"/>
      <c r="R508" s="35"/>
      <c r="S508" s="35"/>
      <c r="T508" s="38"/>
      <c r="U508" s="39"/>
      <c r="V508" s="151"/>
    </row>
    <row r="509" spans="1:22" ht="13.5" thickBot="1">
      <c r="A509" s="148"/>
      <c r="B509" s="143"/>
      <c r="C509" s="143"/>
      <c r="D509" s="143"/>
      <c r="E509" s="143"/>
      <c r="F509" s="143"/>
      <c r="G509" s="143"/>
      <c r="H509" s="143"/>
      <c r="I509" s="143"/>
      <c r="J509" s="143"/>
      <c r="K509" s="143"/>
      <c r="L509" s="143"/>
      <c r="M509" s="40"/>
      <c r="N509" s="41"/>
      <c r="O509" s="42"/>
      <c r="P509" s="44"/>
      <c r="Q509" s="44"/>
      <c r="R509" s="44"/>
      <c r="S509" s="44"/>
      <c r="T509" s="45"/>
      <c r="U509" s="46"/>
      <c r="V509" s="152"/>
    </row>
    <row r="510" spans="1:22" ht="12.75">
      <c r="A510" s="146"/>
      <c r="B510" s="141"/>
      <c r="C510" s="149" t="str">
        <f>IFERROR(VLOOKUP(B510,VALIDACIÓN!A:B,2,FALSE),"INDICAR DISTRITO")</f>
        <v>INDICAR DISTRITO</v>
      </c>
      <c r="D510" s="141"/>
      <c r="E510" s="141"/>
      <c r="F510" s="141"/>
      <c r="G510" s="141"/>
      <c r="H510" s="141"/>
      <c r="I510" s="141"/>
      <c r="J510" s="144"/>
      <c r="K510" s="141"/>
      <c r="L510" s="145" t="str">
        <f>CONCATENATE(H510," - ",I510)</f>
        <v xml:space="preserve"> - </v>
      </c>
      <c r="M510" s="25" t="str">
        <f ca="1">IFERROR(__xludf.DUMMYFUNCTION("IFERROR(ArrayFormula(QUERY(TRIM('VALIDACIÓN'!$C$2:$H$61),""SELECT Col2, Col3, Col4 WHERE Col1='""&amp;L510&amp;""'"")),""COMPLETAR LOS CAMPOS DE AÑO, CUATRIMESTRE Y ORIENTACIÓN"")"),"COMPLETAR LOS CAMPOS DE AÑO, CUATRIMESTRE Y ORIENTACIÓN")</f>
        <v>COMPLETAR LOS CAMPOS DE AÑO, CUATRIMESTRE Y ORIENTACIÓN</v>
      </c>
      <c r="N510" s="26"/>
      <c r="O510" s="27"/>
      <c r="P510" s="28"/>
      <c r="Q510" s="28"/>
      <c r="R510" s="28"/>
      <c r="S510" s="28"/>
      <c r="T510" s="29"/>
      <c r="U510" s="30"/>
      <c r="V510" s="150"/>
    </row>
    <row r="511" spans="1:22" ht="12.75">
      <c r="A511" s="147"/>
      <c r="B511" s="142"/>
      <c r="C511" s="142"/>
      <c r="D511" s="142"/>
      <c r="E511" s="142"/>
      <c r="F511" s="142"/>
      <c r="G511" s="142"/>
      <c r="H511" s="142"/>
      <c r="I511" s="142"/>
      <c r="J511" s="142"/>
      <c r="K511" s="142"/>
      <c r="L511" s="142"/>
      <c r="M511" s="31"/>
      <c r="N511" s="32"/>
      <c r="O511" s="33"/>
      <c r="P511" s="35"/>
      <c r="Q511" s="35"/>
      <c r="R511" s="34"/>
      <c r="S511" s="35"/>
      <c r="T511" s="36"/>
      <c r="U511" s="37"/>
      <c r="V511" s="151"/>
    </row>
    <row r="512" spans="1:22" ht="12.75">
      <c r="A512" s="147"/>
      <c r="B512" s="142"/>
      <c r="C512" s="142"/>
      <c r="D512" s="142"/>
      <c r="E512" s="142"/>
      <c r="F512" s="142"/>
      <c r="G512" s="142"/>
      <c r="H512" s="142"/>
      <c r="I512" s="142"/>
      <c r="J512" s="142"/>
      <c r="K512" s="142"/>
      <c r="L512" s="142"/>
      <c r="M512" s="31"/>
      <c r="N512" s="32"/>
      <c r="O512" s="33"/>
      <c r="P512" s="35"/>
      <c r="Q512" s="35"/>
      <c r="R512" s="34"/>
      <c r="S512" s="35"/>
      <c r="T512" s="36"/>
      <c r="U512" s="37"/>
      <c r="V512" s="151"/>
    </row>
    <row r="513" spans="1:22" ht="12.75">
      <c r="A513" s="147"/>
      <c r="B513" s="142"/>
      <c r="C513" s="142"/>
      <c r="D513" s="142"/>
      <c r="E513" s="142"/>
      <c r="F513" s="142"/>
      <c r="G513" s="142"/>
      <c r="H513" s="142"/>
      <c r="I513" s="142"/>
      <c r="J513" s="142"/>
      <c r="K513" s="142"/>
      <c r="L513" s="142"/>
      <c r="M513" s="31"/>
      <c r="N513" s="32"/>
      <c r="O513" s="33"/>
      <c r="P513" s="34"/>
      <c r="Q513" s="35"/>
      <c r="R513" s="35"/>
      <c r="S513" s="35"/>
      <c r="T513" s="38"/>
      <c r="U513" s="39"/>
      <c r="V513" s="151"/>
    </row>
    <row r="514" spans="1:22" ht="13.5" thickBot="1">
      <c r="A514" s="148"/>
      <c r="B514" s="143"/>
      <c r="C514" s="143"/>
      <c r="D514" s="143"/>
      <c r="E514" s="143"/>
      <c r="F514" s="143"/>
      <c r="G514" s="143"/>
      <c r="H514" s="143"/>
      <c r="I514" s="143"/>
      <c r="J514" s="143"/>
      <c r="K514" s="143"/>
      <c r="L514" s="143"/>
      <c r="M514" s="40"/>
      <c r="N514" s="41"/>
      <c r="O514" s="42"/>
      <c r="P514" s="44"/>
      <c r="Q514" s="44"/>
      <c r="R514" s="44"/>
      <c r="S514" s="44"/>
      <c r="T514" s="45"/>
      <c r="U514" s="46"/>
      <c r="V514" s="152"/>
    </row>
    <row r="515" spans="1:22" ht="12.75">
      <c r="A515" s="146"/>
      <c r="B515" s="141"/>
      <c r="C515" s="149" t="str">
        <f>IFERROR(VLOOKUP(B515,VALIDACIÓN!A:B,2,FALSE),"INDICAR DISTRITO")</f>
        <v>INDICAR DISTRITO</v>
      </c>
      <c r="D515" s="141"/>
      <c r="E515" s="141"/>
      <c r="F515" s="141"/>
      <c r="G515" s="141"/>
      <c r="H515" s="141"/>
      <c r="I515" s="141"/>
      <c r="J515" s="144"/>
      <c r="K515" s="141"/>
      <c r="L515" s="145" t="str">
        <f>CONCATENATE(H515," - ",I515)</f>
        <v xml:space="preserve"> - </v>
      </c>
      <c r="M515" s="25" t="str">
        <f ca="1">IFERROR(__xludf.DUMMYFUNCTION("IFERROR(ArrayFormula(QUERY(TRIM('VALIDACIÓN'!$C$2:$H$61),""SELECT Col2, Col3, Col4 WHERE Col1='""&amp;L515&amp;""'"")),""COMPLETAR LOS CAMPOS DE AÑO, CUATRIMESTRE Y ORIENTACIÓN"")"),"COMPLETAR LOS CAMPOS DE AÑO, CUATRIMESTRE Y ORIENTACIÓN")</f>
        <v>COMPLETAR LOS CAMPOS DE AÑO, CUATRIMESTRE Y ORIENTACIÓN</v>
      </c>
      <c r="N515" s="26"/>
      <c r="O515" s="27"/>
      <c r="P515" s="28"/>
      <c r="Q515" s="28"/>
      <c r="R515" s="28"/>
      <c r="S515" s="28"/>
      <c r="T515" s="29"/>
      <c r="U515" s="30"/>
      <c r="V515" s="150"/>
    </row>
    <row r="516" spans="1:22" ht="12.75">
      <c r="A516" s="147"/>
      <c r="B516" s="142"/>
      <c r="C516" s="142"/>
      <c r="D516" s="142"/>
      <c r="E516" s="142"/>
      <c r="F516" s="142"/>
      <c r="G516" s="142"/>
      <c r="H516" s="142"/>
      <c r="I516" s="142"/>
      <c r="J516" s="142"/>
      <c r="K516" s="142"/>
      <c r="L516" s="142"/>
      <c r="M516" s="31"/>
      <c r="N516" s="32"/>
      <c r="O516" s="33"/>
      <c r="P516" s="35"/>
      <c r="Q516" s="35"/>
      <c r="R516" s="34"/>
      <c r="S516" s="35"/>
      <c r="T516" s="36"/>
      <c r="U516" s="37"/>
      <c r="V516" s="151"/>
    </row>
    <row r="517" spans="1:22" ht="12.75">
      <c r="A517" s="147"/>
      <c r="B517" s="142"/>
      <c r="C517" s="142"/>
      <c r="D517" s="142"/>
      <c r="E517" s="142"/>
      <c r="F517" s="142"/>
      <c r="G517" s="142"/>
      <c r="H517" s="142"/>
      <c r="I517" s="142"/>
      <c r="J517" s="142"/>
      <c r="K517" s="142"/>
      <c r="L517" s="142"/>
      <c r="M517" s="31"/>
      <c r="N517" s="32"/>
      <c r="O517" s="33"/>
      <c r="P517" s="35"/>
      <c r="Q517" s="35"/>
      <c r="R517" s="34"/>
      <c r="S517" s="35"/>
      <c r="T517" s="36"/>
      <c r="U517" s="37"/>
      <c r="V517" s="151"/>
    </row>
    <row r="518" spans="1:22" ht="12.75">
      <c r="A518" s="147"/>
      <c r="B518" s="142"/>
      <c r="C518" s="142"/>
      <c r="D518" s="142"/>
      <c r="E518" s="142"/>
      <c r="F518" s="142"/>
      <c r="G518" s="142"/>
      <c r="H518" s="142"/>
      <c r="I518" s="142"/>
      <c r="J518" s="142"/>
      <c r="K518" s="142"/>
      <c r="L518" s="142"/>
      <c r="M518" s="31"/>
      <c r="N518" s="32"/>
      <c r="O518" s="33"/>
      <c r="P518" s="34"/>
      <c r="Q518" s="35"/>
      <c r="R518" s="35"/>
      <c r="S518" s="35"/>
      <c r="T518" s="38"/>
      <c r="U518" s="39"/>
      <c r="V518" s="151"/>
    </row>
    <row r="519" spans="1:22" ht="13.5" thickBot="1">
      <c r="A519" s="148"/>
      <c r="B519" s="143"/>
      <c r="C519" s="143"/>
      <c r="D519" s="143"/>
      <c r="E519" s="143"/>
      <c r="F519" s="143"/>
      <c r="G519" s="143"/>
      <c r="H519" s="143"/>
      <c r="I519" s="143"/>
      <c r="J519" s="143"/>
      <c r="K519" s="143"/>
      <c r="L519" s="143"/>
      <c r="M519" s="40"/>
      <c r="N519" s="41"/>
      <c r="O519" s="42"/>
      <c r="P519" s="44"/>
      <c r="Q519" s="44"/>
      <c r="R519" s="44"/>
      <c r="S519" s="44"/>
      <c r="T519" s="45"/>
      <c r="U519" s="46"/>
      <c r="V519" s="152"/>
    </row>
    <row r="520" spans="1:22" ht="12.75">
      <c r="A520" s="146"/>
      <c r="B520" s="141"/>
      <c r="C520" s="149" t="str">
        <f>IFERROR(VLOOKUP(B520,VALIDACIÓN!A:B,2,FALSE),"INDICAR DISTRITO")</f>
        <v>INDICAR DISTRITO</v>
      </c>
      <c r="D520" s="141"/>
      <c r="E520" s="141"/>
      <c r="F520" s="141"/>
      <c r="G520" s="141"/>
      <c r="H520" s="141"/>
      <c r="I520" s="141"/>
      <c r="J520" s="144"/>
      <c r="K520" s="141"/>
      <c r="L520" s="145" t="str">
        <f>CONCATENATE(H520," - ",I520)</f>
        <v xml:space="preserve"> - </v>
      </c>
      <c r="M520" s="25" t="str">
        <f ca="1">IFERROR(__xludf.DUMMYFUNCTION("IFERROR(ArrayFormula(QUERY(TRIM('VALIDACIÓN'!$C$2:$H$61),""SELECT Col2, Col3, Col4 WHERE Col1='""&amp;L520&amp;""'"")),""COMPLETAR LOS CAMPOS DE AÑO, CUATRIMESTRE Y ORIENTACIÓN"")"),"COMPLETAR LOS CAMPOS DE AÑO, CUATRIMESTRE Y ORIENTACIÓN")</f>
        <v>COMPLETAR LOS CAMPOS DE AÑO, CUATRIMESTRE Y ORIENTACIÓN</v>
      </c>
      <c r="N520" s="26"/>
      <c r="O520" s="27"/>
      <c r="P520" s="28"/>
      <c r="Q520" s="28"/>
      <c r="R520" s="28"/>
      <c r="S520" s="28"/>
      <c r="T520" s="29"/>
      <c r="U520" s="30"/>
      <c r="V520" s="150"/>
    </row>
    <row r="521" spans="1:22" ht="12.75">
      <c r="A521" s="147"/>
      <c r="B521" s="142"/>
      <c r="C521" s="142"/>
      <c r="D521" s="142"/>
      <c r="E521" s="142"/>
      <c r="F521" s="142"/>
      <c r="G521" s="142"/>
      <c r="H521" s="142"/>
      <c r="I521" s="142"/>
      <c r="J521" s="142"/>
      <c r="K521" s="142"/>
      <c r="L521" s="142"/>
      <c r="M521" s="31"/>
      <c r="N521" s="32"/>
      <c r="O521" s="33"/>
      <c r="P521" s="35"/>
      <c r="Q521" s="35"/>
      <c r="R521" s="34"/>
      <c r="S521" s="35"/>
      <c r="T521" s="36"/>
      <c r="U521" s="37"/>
      <c r="V521" s="151"/>
    </row>
    <row r="522" spans="1:22" ht="12.75">
      <c r="A522" s="147"/>
      <c r="B522" s="142"/>
      <c r="C522" s="142"/>
      <c r="D522" s="142"/>
      <c r="E522" s="142"/>
      <c r="F522" s="142"/>
      <c r="G522" s="142"/>
      <c r="H522" s="142"/>
      <c r="I522" s="142"/>
      <c r="J522" s="142"/>
      <c r="K522" s="142"/>
      <c r="L522" s="142"/>
      <c r="M522" s="31"/>
      <c r="N522" s="32"/>
      <c r="O522" s="33"/>
      <c r="P522" s="35"/>
      <c r="Q522" s="35"/>
      <c r="R522" s="34"/>
      <c r="S522" s="35"/>
      <c r="T522" s="36"/>
      <c r="U522" s="37"/>
      <c r="V522" s="151"/>
    </row>
    <row r="523" spans="1:22" ht="12.75">
      <c r="A523" s="147"/>
      <c r="B523" s="142"/>
      <c r="C523" s="142"/>
      <c r="D523" s="142"/>
      <c r="E523" s="142"/>
      <c r="F523" s="142"/>
      <c r="G523" s="142"/>
      <c r="H523" s="142"/>
      <c r="I523" s="142"/>
      <c r="J523" s="142"/>
      <c r="K523" s="142"/>
      <c r="L523" s="142"/>
      <c r="M523" s="31"/>
      <c r="N523" s="32"/>
      <c r="O523" s="33"/>
      <c r="P523" s="34"/>
      <c r="Q523" s="35"/>
      <c r="R523" s="35"/>
      <c r="S523" s="35"/>
      <c r="T523" s="38"/>
      <c r="U523" s="39"/>
      <c r="V523" s="151"/>
    </row>
    <row r="524" spans="1:22" ht="13.5" thickBot="1">
      <c r="A524" s="148"/>
      <c r="B524" s="143"/>
      <c r="C524" s="143"/>
      <c r="D524" s="143"/>
      <c r="E524" s="143"/>
      <c r="F524" s="143"/>
      <c r="G524" s="143"/>
      <c r="H524" s="143"/>
      <c r="I524" s="143"/>
      <c r="J524" s="143"/>
      <c r="K524" s="143"/>
      <c r="L524" s="143"/>
      <c r="M524" s="40"/>
      <c r="N524" s="41"/>
      <c r="O524" s="42"/>
      <c r="P524" s="44"/>
      <c r="Q524" s="44"/>
      <c r="R524" s="44"/>
      <c r="S524" s="44"/>
      <c r="T524" s="45"/>
      <c r="U524" s="46"/>
      <c r="V524" s="152"/>
    </row>
    <row r="525" spans="1:22" ht="12.75">
      <c r="A525" s="146"/>
      <c r="B525" s="141"/>
      <c r="C525" s="149" t="str">
        <f>IFERROR(VLOOKUP(B525,VALIDACIÓN!A:B,2,FALSE),"INDICAR DISTRITO")</f>
        <v>INDICAR DISTRITO</v>
      </c>
      <c r="D525" s="141"/>
      <c r="E525" s="141"/>
      <c r="F525" s="141"/>
      <c r="G525" s="141"/>
      <c r="H525" s="141"/>
      <c r="I525" s="141"/>
      <c r="J525" s="144"/>
      <c r="K525" s="141"/>
      <c r="L525" s="145" t="str">
        <f>CONCATENATE(H525," - ",I525)</f>
        <v xml:space="preserve"> - </v>
      </c>
      <c r="M525" s="25" t="str">
        <f ca="1">IFERROR(__xludf.DUMMYFUNCTION("IFERROR(ArrayFormula(QUERY(TRIM('VALIDACIÓN'!$C$2:$H$61),""SELECT Col2, Col3, Col4 WHERE Col1='""&amp;L525&amp;""'"")),""COMPLETAR LOS CAMPOS DE AÑO, CUATRIMESTRE Y ORIENTACIÓN"")"),"COMPLETAR LOS CAMPOS DE AÑO, CUATRIMESTRE Y ORIENTACIÓN")</f>
        <v>COMPLETAR LOS CAMPOS DE AÑO, CUATRIMESTRE Y ORIENTACIÓN</v>
      </c>
      <c r="N525" s="26"/>
      <c r="O525" s="27"/>
      <c r="P525" s="28"/>
      <c r="Q525" s="28"/>
      <c r="R525" s="28"/>
      <c r="S525" s="28"/>
      <c r="T525" s="29"/>
      <c r="U525" s="30"/>
      <c r="V525" s="150"/>
    </row>
    <row r="526" spans="1:22" ht="12.75">
      <c r="A526" s="147"/>
      <c r="B526" s="142"/>
      <c r="C526" s="142"/>
      <c r="D526" s="142"/>
      <c r="E526" s="142"/>
      <c r="F526" s="142"/>
      <c r="G526" s="142"/>
      <c r="H526" s="142"/>
      <c r="I526" s="142"/>
      <c r="J526" s="142"/>
      <c r="K526" s="142"/>
      <c r="L526" s="142"/>
      <c r="M526" s="31"/>
      <c r="N526" s="32"/>
      <c r="O526" s="33"/>
      <c r="P526" s="35"/>
      <c r="Q526" s="35"/>
      <c r="R526" s="34"/>
      <c r="S526" s="35"/>
      <c r="T526" s="36"/>
      <c r="U526" s="37"/>
      <c r="V526" s="151"/>
    </row>
    <row r="527" spans="1:22" ht="12.75">
      <c r="A527" s="147"/>
      <c r="B527" s="142"/>
      <c r="C527" s="142"/>
      <c r="D527" s="142"/>
      <c r="E527" s="142"/>
      <c r="F527" s="142"/>
      <c r="G527" s="142"/>
      <c r="H527" s="142"/>
      <c r="I527" s="142"/>
      <c r="J527" s="142"/>
      <c r="K527" s="142"/>
      <c r="L527" s="142"/>
      <c r="M527" s="31"/>
      <c r="N527" s="32"/>
      <c r="O527" s="33"/>
      <c r="P527" s="35"/>
      <c r="Q527" s="35"/>
      <c r="R527" s="34"/>
      <c r="S527" s="35"/>
      <c r="T527" s="36"/>
      <c r="U527" s="37"/>
      <c r="V527" s="151"/>
    </row>
    <row r="528" spans="1:22" ht="12.75">
      <c r="A528" s="147"/>
      <c r="B528" s="142"/>
      <c r="C528" s="142"/>
      <c r="D528" s="142"/>
      <c r="E528" s="142"/>
      <c r="F528" s="142"/>
      <c r="G528" s="142"/>
      <c r="H528" s="142"/>
      <c r="I528" s="142"/>
      <c r="J528" s="142"/>
      <c r="K528" s="142"/>
      <c r="L528" s="142"/>
      <c r="M528" s="31"/>
      <c r="N528" s="32"/>
      <c r="O528" s="33"/>
      <c r="P528" s="34"/>
      <c r="Q528" s="35"/>
      <c r="R528" s="35"/>
      <c r="S528" s="35"/>
      <c r="T528" s="38"/>
      <c r="U528" s="39"/>
      <c r="V528" s="151"/>
    </row>
    <row r="529" spans="1:22" ht="13.5" thickBot="1">
      <c r="A529" s="148"/>
      <c r="B529" s="143"/>
      <c r="C529" s="143"/>
      <c r="D529" s="143"/>
      <c r="E529" s="143"/>
      <c r="F529" s="143"/>
      <c r="G529" s="143"/>
      <c r="H529" s="143"/>
      <c r="I529" s="143"/>
      <c r="J529" s="143"/>
      <c r="K529" s="143"/>
      <c r="L529" s="143"/>
      <c r="M529" s="40"/>
      <c r="N529" s="41"/>
      <c r="O529" s="42"/>
      <c r="P529" s="44"/>
      <c r="Q529" s="44"/>
      <c r="R529" s="44"/>
      <c r="S529" s="44"/>
      <c r="T529" s="45"/>
      <c r="U529" s="46"/>
      <c r="V529" s="152"/>
    </row>
    <row r="530" spans="1:22" ht="12.75">
      <c r="A530" s="146"/>
      <c r="B530" s="141"/>
      <c r="C530" s="149" t="str">
        <f>IFERROR(VLOOKUP(B530,VALIDACIÓN!A:B,2,FALSE),"INDICAR DISTRITO")</f>
        <v>INDICAR DISTRITO</v>
      </c>
      <c r="D530" s="141"/>
      <c r="E530" s="141"/>
      <c r="F530" s="141"/>
      <c r="G530" s="141"/>
      <c r="H530" s="141"/>
      <c r="I530" s="141"/>
      <c r="J530" s="144"/>
      <c r="K530" s="141"/>
      <c r="L530" s="145" t="str">
        <f>CONCATENATE(H530," - ",I530)</f>
        <v xml:space="preserve"> - </v>
      </c>
      <c r="M530" s="25" t="str">
        <f ca="1">IFERROR(__xludf.DUMMYFUNCTION("IFERROR(ArrayFormula(QUERY(TRIM('VALIDACIÓN'!$C$2:$H$61),""SELECT Col2, Col3, Col4 WHERE Col1='""&amp;L530&amp;""'"")),""COMPLETAR LOS CAMPOS DE AÑO, CUATRIMESTRE Y ORIENTACIÓN"")"),"COMPLETAR LOS CAMPOS DE AÑO, CUATRIMESTRE Y ORIENTACIÓN")</f>
        <v>COMPLETAR LOS CAMPOS DE AÑO, CUATRIMESTRE Y ORIENTACIÓN</v>
      </c>
      <c r="N530" s="26"/>
      <c r="O530" s="27"/>
      <c r="P530" s="28"/>
      <c r="Q530" s="28"/>
      <c r="R530" s="28"/>
      <c r="S530" s="28"/>
      <c r="T530" s="29"/>
      <c r="U530" s="30"/>
      <c r="V530" s="150"/>
    </row>
    <row r="531" spans="1:22" ht="12.75">
      <c r="A531" s="147"/>
      <c r="B531" s="142"/>
      <c r="C531" s="142"/>
      <c r="D531" s="142"/>
      <c r="E531" s="142"/>
      <c r="F531" s="142"/>
      <c r="G531" s="142"/>
      <c r="H531" s="142"/>
      <c r="I531" s="142"/>
      <c r="J531" s="142"/>
      <c r="K531" s="142"/>
      <c r="L531" s="142"/>
      <c r="M531" s="31"/>
      <c r="N531" s="32"/>
      <c r="O531" s="33"/>
      <c r="P531" s="35"/>
      <c r="Q531" s="35"/>
      <c r="R531" s="34"/>
      <c r="S531" s="35"/>
      <c r="T531" s="36"/>
      <c r="U531" s="37"/>
      <c r="V531" s="151"/>
    </row>
    <row r="532" spans="1:22" ht="12.75">
      <c r="A532" s="147"/>
      <c r="B532" s="142"/>
      <c r="C532" s="142"/>
      <c r="D532" s="142"/>
      <c r="E532" s="142"/>
      <c r="F532" s="142"/>
      <c r="G532" s="142"/>
      <c r="H532" s="142"/>
      <c r="I532" s="142"/>
      <c r="J532" s="142"/>
      <c r="K532" s="142"/>
      <c r="L532" s="142"/>
      <c r="M532" s="31"/>
      <c r="N532" s="32"/>
      <c r="O532" s="33"/>
      <c r="P532" s="35"/>
      <c r="Q532" s="35"/>
      <c r="R532" s="34"/>
      <c r="S532" s="35"/>
      <c r="T532" s="36"/>
      <c r="U532" s="37"/>
      <c r="V532" s="151"/>
    </row>
    <row r="533" spans="1:22" ht="12.75">
      <c r="A533" s="147"/>
      <c r="B533" s="142"/>
      <c r="C533" s="142"/>
      <c r="D533" s="142"/>
      <c r="E533" s="142"/>
      <c r="F533" s="142"/>
      <c r="G533" s="142"/>
      <c r="H533" s="142"/>
      <c r="I533" s="142"/>
      <c r="J533" s="142"/>
      <c r="K533" s="142"/>
      <c r="L533" s="142"/>
      <c r="M533" s="31"/>
      <c r="N533" s="32"/>
      <c r="O533" s="33"/>
      <c r="P533" s="34"/>
      <c r="Q533" s="35"/>
      <c r="R533" s="35"/>
      <c r="S533" s="35"/>
      <c r="T533" s="38"/>
      <c r="U533" s="39"/>
      <c r="V533" s="151"/>
    </row>
    <row r="534" spans="1:22" ht="13.5" thickBot="1">
      <c r="A534" s="148"/>
      <c r="B534" s="143"/>
      <c r="C534" s="143"/>
      <c r="D534" s="143"/>
      <c r="E534" s="143"/>
      <c r="F534" s="143"/>
      <c r="G534" s="143"/>
      <c r="H534" s="143"/>
      <c r="I534" s="143"/>
      <c r="J534" s="143"/>
      <c r="K534" s="143"/>
      <c r="L534" s="143"/>
      <c r="M534" s="40"/>
      <c r="N534" s="41"/>
      <c r="O534" s="42"/>
      <c r="P534" s="44"/>
      <c r="Q534" s="44"/>
      <c r="R534" s="44"/>
      <c r="S534" s="44"/>
      <c r="T534" s="45"/>
      <c r="U534" s="46"/>
      <c r="V534" s="152"/>
    </row>
    <row r="535" spans="1:22" ht="12.75">
      <c r="A535" s="146"/>
      <c r="B535" s="141"/>
      <c r="C535" s="149" t="str">
        <f>IFERROR(VLOOKUP(B535,VALIDACIÓN!A:B,2,FALSE),"INDICAR DISTRITO")</f>
        <v>INDICAR DISTRITO</v>
      </c>
      <c r="D535" s="141"/>
      <c r="E535" s="141"/>
      <c r="F535" s="141"/>
      <c r="G535" s="141"/>
      <c r="H535" s="141"/>
      <c r="I535" s="141"/>
      <c r="J535" s="144"/>
      <c r="K535" s="141"/>
      <c r="L535" s="145" t="str">
        <f>CONCATENATE(H535," - ",I535)</f>
        <v xml:space="preserve"> - </v>
      </c>
      <c r="M535" s="25" t="str">
        <f ca="1">IFERROR(__xludf.DUMMYFUNCTION("IFERROR(ArrayFormula(QUERY(TRIM('VALIDACIÓN'!$C$2:$H$61),""SELECT Col2, Col3, Col4 WHERE Col1='""&amp;L535&amp;""'"")),""COMPLETAR LOS CAMPOS DE AÑO, CUATRIMESTRE Y ORIENTACIÓN"")"),"COMPLETAR LOS CAMPOS DE AÑO, CUATRIMESTRE Y ORIENTACIÓN")</f>
        <v>COMPLETAR LOS CAMPOS DE AÑO, CUATRIMESTRE Y ORIENTACIÓN</v>
      </c>
      <c r="N535" s="26"/>
      <c r="O535" s="27"/>
      <c r="P535" s="28"/>
      <c r="Q535" s="28"/>
      <c r="R535" s="28"/>
      <c r="S535" s="28"/>
      <c r="T535" s="29"/>
      <c r="U535" s="30"/>
      <c r="V535" s="150"/>
    </row>
    <row r="536" spans="1:22" ht="12.75">
      <c r="A536" s="147"/>
      <c r="B536" s="142"/>
      <c r="C536" s="142"/>
      <c r="D536" s="142"/>
      <c r="E536" s="142"/>
      <c r="F536" s="142"/>
      <c r="G536" s="142"/>
      <c r="H536" s="142"/>
      <c r="I536" s="142"/>
      <c r="J536" s="142"/>
      <c r="K536" s="142"/>
      <c r="L536" s="142"/>
      <c r="M536" s="31"/>
      <c r="N536" s="32"/>
      <c r="O536" s="33"/>
      <c r="P536" s="35"/>
      <c r="Q536" s="35"/>
      <c r="R536" s="34"/>
      <c r="S536" s="35"/>
      <c r="T536" s="36"/>
      <c r="U536" s="37"/>
      <c r="V536" s="151"/>
    </row>
    <row r="537" spans="1:22" ht="12.75">
      <c r="A537" s="147"/>
      <c r="B537" s="142"/>
      <c r="C537" s="142"/>
      <c r="D537" s="142"/>
      <c r="E537" s="142"/>
      <c r="F537" s="142"/>
      <c r="G537" s="142"/>
      <c r="H537" s="142"/>
      <c r="I537" s="142"/>
      <c r="J537" s="142"/>
      <c r="K537" s="142"/>
      <c r="L537" s="142"/>
      <c r="M537" s="31"/>
      <c r="N537" s="32"/>
      <c r="O537" s="33"/>
      <c r="P537" s="35"/>
      <c r="Q537" s="35"/>
      <c r="R537" s="34"/>
      <c r="S537" s="35"/>
      <c r="T537" s="36"/>
      <c r="U537" s="37"/>
      <c r="V537" s="151"/>
    </row>
    <row r="538" spans="1:22" ht="12.75">
      <c r="A538" s="147"/>
      <c r="B538" s="142"/>
      <c r="C538" s="142"/>
      <c r="D538" s="142"/>
      <c r="E538" s="142"/>
      <c r="F538" s="142"/>
      <c r="G538" s="142"/>
      <c r="H538" s="142"/>
      <c r="I538" s="142"/>
      <c r="J538" s="142"/>
      <c r="K538" s="142"/>
      <c r="L538" s="142"/>
      <c r="M538" s="31"/>
      <c r="N538" s="32"/>
      <c r="O538" s="33"/>
      <c r="P538" s="34"/>
      <c r="Q538" s="35"/>
      <c r="R538" s="35"/>
      <c r="S538" s="35"/>
      <c r="T538" s="38"/>
      <c r="U538" s="39"/>
      <c r="V538" s="151"/>
    </row>
    <row r="539" spans="1:22" ht="13.5" thickBot="1">
      <c r="A539" s="148"/>
      <c r="B539" s="143"/>
      <c r="C539" s="143"/>
      <c r="D539" s="143"/>
      <c r="E539" s="143"/>
      <c r="F539" s="143"/>
      <c r="G539" s="143"/>
      <c r="H539" s="143"/>
      <c r="I539" s="143"/>
      <c r="J539" s="143"/>
      <c r="K539" s="143"/>
      <c r="L539" s="143"/>
      <c r="M539" s="40"/>
      <c r="N539" s="41"/>
      <c r="O539" s="42"/>
      <c r="P539" s="44"/>
      <c r="Q539" s="44"/>
      <c r="R539" s="44"/>
      <c r="S539" s="44"/>
      <c r="T539" s="45"/>
      <c r="U539" s="46"/>
      <c r="V539" s="152"/>
    </row>
    <row r="540" spans="1:22" ht="12.75">
      <c r="A540" s="146"/>
      <c r="B540" s="141"/>
      <c r="C540" s="149" t="str">
        <f>IFERROR(VLOOKUP(B540,VALIDACIÓN!A:B,2,FALSE),"INDICAR DISTRITO")</f>
        <v>INDICAR DISTRITO</v>
      </c>
      <c r="D540" s="141"/>
      <c r="E540" s="141"/>
      <c r="F540" s="141"/>
      <c r="G540" s="141"/>
      <c r="H540" s="141"/>
      <c r="I540" s="141"/>
      <c r="J540" s="144"/>
      <c r="K540" s="141"/>
      <c r="L540" s="145" t="str">
        <f>CONCATENATE(H540," - ",I540)</f>
        <v xml:space="preserve"> - </v>
      </c>
      <c r="M540" s="25" t="str">
        <f ca="1">IFERROR(__xludf.DUMMYFUNCTION("IFERROR(ArrayFormula(QUERY(TRIM('VALIDACIÓN'!$C$2:$H$61),""SELECT Col2, Col3, Col4 WHERE Col1='""&amp;L540&amp;""'"")),""COMPLETAR LOS CAMPOS DE AÑO, CUATRIMESTRE Y ORIENTACIÓN"")"),"COMPLETAR LOS CAMPOS DE AÑO, CUATRIMESTRE Y ORIENTACIÓN")</f>
        <v>COMPLETAR LOS CAMPOS DE AÑO, CUATRIMESTRE Y ORIENTACIÓN</v>
      </c>
      <c r="N540" s="26"/>
      <c r="O540" s="27"/>
      <c r="P540" s="28"/>
      <c r="Q540" s="28"/>
      <c r="R540" s="28"/>
      <c r="S540" s="28"/>
      <c r="T540" s="29"/>
      <c r="U540" s="30"/>
      <c r="V540" s="150"/>
    </row>
    <row r="541" spans="1:22" ht="12.75">
      <c r="A541" s="147"/>
      <c r="B541" s="142"/>
      <c r="C541" s="142"/>
      <c r="D541" s="142"/>
      <c r="E541" s="142"/>
      <c r="F541" s="142"/>
      <c r="G541" s="142"/>
      <c r="H541" s="142"/>
      <c r="I541" s="142"/>
      <c r="J541" s="142"/>
      <c r="K541" s="142"/>
      <c r="L541" s="142"/>
      <c r="M541" s="31"/>
      <c r="N541" s="32"/>
      <c r="O541" s="33"/>
      <c r="P541" s="35"/>
      <c r="Q541" s="35"/>
      <c r="R541" s="34"/>
      <c r="S541" s="35"/>
      <c r="T541" s="36"/>
      <c r="U541" s="37"/>
      <c r="V541" s="151"/>
    </row>
    <row r="542" spans="1:22" ht="12.75">
      <c r="A542" s="147"/>
      <c r="B542" s="142"/>
      <c r="C542" s="142"/>
      <c r="D542" s="142"/>
      <c r="E542" s="142"/>
      <c r="F542" s="142"/>
      <c r="G542" s="142"/>
      <c r="H542" s="142"/>
      <c r="I542" s="142"/>
      <c r="J542" s="142"/>
      <c r="K542" s="142"/>
      <c r="L542" s="142"/>
      <c r="M542" s="31"/>
      <c r="N542" s="32"/>
      <c r="O542" s="33"/>
      <c r="P542" s="35"/>
      <c r="Q542" s="35"/>
      <c r="R542" s="34"/>
      <c r="S542" s="35"/>
      <c r="T542" s="36"/>
      <c r="U542" s="37"/>
      <c r="V542" s="151"/>
    </row>
    <row r="543" spans="1:22" ht="12.75">
      <c r="A543" s="147"/>
      <c r="B543" s="142"/>
      <c r="C543" s="142"/>
      <c r="D543" s="142"/>
      <c r="E543" s="142"/>
      <c r="F543" s="142"/>
      <c r="G543" s="142"/>
      <c r="H543" s="142"/>
      <c r="I543" s="142"/>
      <c r="J543" s="142"/>
      <c r="K543" s="142"/>
      <c r="L543" s="142"/>
      <c r="M543" s="31"/>
      <c r="N543" s="32"/>
      <c r="O543" s="33"/>
      <c r="P543" s="34"/>
      <c r="Q543" s="35"/>
      <c r="R543" s="35"/>
      <c r="S543" s="35"/>
      <c r="T543" s="38"/>
      <c r="U543" s="39"/>
      <c r="V543" s="151"/>
    </row>
    <row r="544" spans="1:22" ht="13.5" thickBot="1">
      <c r="A544" s="148"/>
      <c r="B544" s="143"/>
      <c r="C544" s="143"/>
      <c r="D544" s="143"/>
      <c r="E544" s="143"/>
      <c r="F544" s="143"/>
      <c r="G544" s="143"/>
      <c r="H544" s="143"/>
      <c r="I544" s="143"/>
      <c r="J544" s="143"/>
      <c r="K544" s="143"/>
      <c r="L544" s="143"/>
      <c r="M544" s="40"/>
      <c r="N544" s="41"/>
      <c r="O544" s="42"/>
      <c r="P544" s="44"/>
      <c r="Q544" s="44"/>
      <c r="R544" s="44"/>
      <c r="S544" s="44"/>
      <c r="T544" s="45"/>
      <c r="U544" s="46"/>
      <c r="V544" s="152"/>
    </row>
    <row r="545" spans="1:22" ht="12.75">
      <c r="A545" s="146"/>
      <c r="B545" s="141"/>
      <c r="C545" s="149" t="str">
        <f>IFERROR(VLOOKUP(B545,VALIDACIÓN!A:B,2,FALSE),"INDICAR DISTRITO")</f>
        <v>INDICAR DISTRITO</v>
      </c>
      <c r="D545" s="141"/>
      <c r="E545" s="141"/>
      <c r="F545" s="141"/>
      <c r="G545" s="141"/>
      <c r="H545" s="141"/>
      <c r="I545" s="141"/>
      <c r="J545" s="144"/>
      <c r="K545" s="141"/>
      <c r="L545" s="145" t="str">
        <f>CONCATENATE(H545," - ",I545)</f>
        <v xml:space="preserve"> - </v>
      </c>
      <c r="M545" s="25" t="str">
        <f ca="1">IFERROR(__xludf.DUMMYFUNCTION("IFERROR(ArrayFormula(QUERY(TRIM('VALIDACIÓN'!$C$2:$H$61),""SELECT Col2, Col3, Col4 WHERE Col1='""&amp;L545&amp;""'"")),""COMPLETAR LOS CAMPOS DE AÑO, CUATRIMESTRE Y ORIENTACIÓN"")"),"COMPLETAR LOS CAMPOS DE AÑO, CUATRIMESTRE Y ORIENTACIÓN")</f>
        <v>COMPLETAR LOS CAMPOS DE AÑO, CUATRIMESTRE Y ORIENTACIÓN</v>
      </c>
      <c r="N545" s="26"/>
      <c r="O545" s="27"/>
      <c r="P545" s="28"/>
      <c r="Q545" s="28"/>
      <c r="R545" s="28"/>
      <c r="S545" s="28"/>
      <c r="T545" s="29"/>
      <c r="U545" s="30"/>
      <c r="V545" s="150"/>
    </row>
    <row r="546" spans="1:22" ht="12.75">
      <c r="A546" s="147"/>
      <c r="B546" s="142"/>
      <c r="C546" s="142"/>
      <c r="D546" s="142"/>
      <c r="E546" s="142"/>
      <c r="F546" s="142"/>
      <c r="G546" s="142"/>
      <c r="H546" s="142"/>
      <c r="I546" s="142"/>
      <c r="J546" s="142"/>
      <c r="K546" s="142"/>
      <c r="L546" s="142"/>
      <c r="M546" s="31"/>
      <c r="N546" s="32"/>
      <c r="O546" s="33"/>
      <c r="P546" s="35"/>
      <c r="Q546" s="35"/>
      <c r="R546" s="34"/>
      <c r="S546" s="35"/>
      <c r="T546" s="36"/>
      <c r="U546" s="37"/>
      <c r="V546" s="151"/>
    </row>
    <row r="547" spans="1:22" ht="12.75">
      <c r="A547" s="147"/>
      <c r="B547" s="142"/>
      <c r="C547" s="142"/>
      <c r="D547" s="142"/>
      <c r="E547" s="142"/>
      <c r="F547" s="142"/>
      <c r="G547" s="142"/>
      <c r="H547" s="142"/>
      <c r="I547" s="142"/>
      <c r="J547" s="142"/>
      <c r="K547" s="142"/>
      <c r="L547" s="142"/>
      <c r="M547" s="31"/>
      <c r="N547" s="32"/>
      <c r="O547" s="33"/>
      <c r="P547" s="35"/>
      <c r="Q547" s="35"/>
      <c r="R547" s="34"/>
      <c r="S547" s="35"/>
      <c r="T547" s="36"/>
      <c r="U547" s="37"/>
      <c r="V547" s="151"/>
    </row>
    <row r="548" spans="1:22" ht="12.75">
      <c r="A548" s="147"/>
      <c r="B548" s="142"/>
      <c r="C548" s="142"/>
      <c r="D548" s="142"/>
      <c r="E548" s="142"/>
      <c r="F548" s="142"/>
      <c r="G548" s="142"/>
      <c r="H548" s="142"/>
      <c r="I548" s="142"/>
      <c r="J548" s="142"/>
      <c r="K548" s="142"/>
      <c r="L548" s="142"/>
      <c r="M548" s="31"/>
      <c r="N548" s="32"/>
      <c r="O548" s="33"/>
      <c r="P548" s="34"/>
      <c r="Q548" s="35"/>
      <c r="R548" s="35"/>
      <c r="S548" s="35"/>
      <c r="T548" s="38"/>
      <c r="U548" s="39"/>
      <c r="V548" s="151"/>
    </row>
    <row r="549" spans="1:22" ht="13.5" thickBot="1">
      <c r="A549" s="148"/>
      <c r="B549" s="143"/>
      <c r="C549" s="143"/>
      <c r="D549" s="143"/>
      <c r="E549" s="143"/>
      <c r="F549" s="143"/>
      <c r="G549" s="143"/>
      <c r="H549" s="143"/>
      <c r="I549" s="143"/>
      <c r="J549" s="143"/>
      <c r="K549" s="143"/>
      <c r="L549" s="143"/>
      <c r="M549" s="40"/>
      <c r="N549" s="41"/>
      <c r="O549" s="42"/>
      <c r="P549" s="44"/>
      <c r="Q549" s="44"/>
      <c r="R549" s="44"/>
      <c r="S549" s="44"/>
      <c r="T549" s="45"/>
      <c r="U549" s="46"/>
      <c r="V549" s="152"/>
    </row>
    <row r="550" spans="1:22" ht="12.75">
      <c r="A550" s="146"/>
      <c r="B550" s="141"/>
      <c r="C550" s="149" t="str">
        <f>IFERROR(VLOOKUP(B550,VALIDACIÓN!A:B,2,FALSE),"INDICAR DISTRITO")</f>
        <v>INDICAR DISTRITO</v>
      </c>
      <c r="D550" s="141"/>
      <c r="E550" s="141"/>
      <c r="F550" s="141"/>
      <c r="G550" s="141"/>
      <c r="H550" s="141"/>
      <c r="I550" s="141"/>
      <c r="J550" s="144"/>
      <c r="K550" s="141"/>
      <c r="L550" s="145" t="str">
        <f>CONCATENATE(H550," - ",I550)</f>
        <v xml:space="preserve"> - </v>
      </c>
      <c r="M550" s="25" t="str">
        <f ca="1">IFERROR(__xludf.DUMMYFUNCTION("IFERROR(ArrayFormula(QUERY(TRIM('VALIDACIÓN'!$C$2:$H$61),""SELECT Col2, Col3, Col4 WHERE Col1='""&amp;L550&amp;""'"")),""COMPLETAR LOS CAMPOS DE AÑO, CUATRIMESTRE Y ORIENTACIÓN"")"),"COMPLETAR LOS CAMPOS DE AÑO, CUATRIMESTRE Y ORIENTACIÓN")</f>
        <v>COMPLETAR LOS CAMPOS DE AÑO, CUATRIMESTRE Y ORIENTACIÓN</v>
      </c>
      <c r="N550" s="26"/>
      <c r="O550" s="27"/>
      <c r="P550" s="28"/>
      <c r="Q550" s="28"/>
      <c r="R550" s="28"/>
      <c r="S550" s="28"/>
      <c r="T550" s="29"/>
      <c r="U550" s="30"/>
      <c r="V550" s="150"/>
    </row>
    <row r="551" spans="1:22" ht="12.75">
      <c r="A551" s="147"/>
      <c r="B551" s="142"/>
      <c r="C551" s="142"/>
      <c r="D551" s="142"/>
      <c r="E551" s="142"/>
      <c r="F551" s="142"/>
      <c r="G551" s="142"/>
      <c r="H551" s="142"/>
      <c r="I551" s="142"/>
      <c r="J551" s="142"/>
      <c r="K551" s="142"/>
      <c r="L551" s="142"/>
      <c r="M551" s="31"/>
      <c r="N551" s="32"/>
      <c r="O551" s="33"/>
      <c r="P551" s="35"/>
      <c r="Q551" s="35"/>
      <c r="R551" s="34"/>
      <c r="S551" s="35"/>
      <c r="T551" s="36"/>
      <c r="U551" s="37"/>
      <c r="V551" s="151"/>
    </row>
    <row r="552" spans="1:22" ht="12.75">
      <c r="A552" s="147"/>
      <c r="B552" s="142"/>
      <c r="C552" s="142"/>
      <c r="D552" s="142"/>
      <c r="E552" s="142"/>
      <c r="F552" s="142"/>
      <c r="G552" s="142"/>
      <c r="H552" s="142"/>
      <c r="I552" s="142"/>
      <c r="J552" s="142"/>
      <c r="K552" s="142"/>
      <c r="L552" s="142"/>
      <c r="M552" s="31"/>
      <c r="N552" s="32"/>
      <c r="O552" s="33"/>
      <c r="P552" s="35"/>
      <c r="Q552" s="35"/>
      <c r="R552" s="34"/>
      <c r="S552" s="35"/>
      <c r="T552" s="36"/>
      <c r="U552" s="37"/>
      <c r="V552" s="151"/>
    </row>
    <row r="553" spans="1:22" ht="12.75">
      <c r="A553" s="147"/>
      <c r="B553" s="142"/>
      <c r="C553" s="142"/>
      <c r="D553" s="142"/>
      <c r="E553" s="142"/>
      <c r="F553" s="142"/>
      <c r="G553" s="142"/>
      <c r="H553" s="142"/>
      <c r="I553" s="142"/>
      <c r="J553" s="142"/>
      <c r="K553" s="142"/>
      <c r="L553" s="142"/>
      <c r="M553" s="31"/>
      <c r="N553" s="32"/>
      <c r="O553" s="33"/>
      <c r="P553" s="34"/>
      <c r="Q553" s="35"/>
      <c r="R553" s="35"/>
      <c r="S553" s="35"/>
      <c r="T553" s="38"/>
      <c r="U553" s="39"/>
      <c r="V553" s="151"/>
    </row>
    <row r="554" spans="1:22" ht="13.5" thickBot="1">
      <c r="A554" s="148"/>
      <c r="B554" s="143"/>
      <c r="C554" s="143"/>
      <c r="D554" s="143"/>
      <c r="E554" s="143"/>
      <c r="F554" s="143"/>
      <c r="G554" s="143"/>
      <c r="H554" s="143"/>
      <c r="I554" s="143"/>
      <c r="J554" s="143"/>
      <c r="K554" s="143"/>
      <c r="L554" s="143"/>
      <c r="M554" s="40"/>
      <c r="N554" s="41"/>
      <c r="O554" s="42"/>
      <c r="P554" s="44"/>
      <c r="Q554" s="44"/>
      <c r="R554" s="44"/>
      <c r="S554" s="44"/>
      <c r="T554" s="45"/>
      <c r="U554" s="46"/>
      <c r="V554" s="152"/>
    </row>
    <row r="555" spans="1:22" ht="12.75">
      <c r="A555" s="146"/>
      <c r="B555" s="141"/>
      <c r="C555" s="149" t="str">
        <f>IFERROR(VLOOKUP(B555,VALIDACIÓN!A:B,2,FALSE),"INDICAR DISTRITO")</f>
        <v>INDICAR DISTRITO</v>
      </c>
      <c r="D555" s="141"/>
      <c r="E555" s="141"/>
      <c r="F555" s="141"/>
      <c r="G555" s="141"/>
      <c r="H555" s="141"/>
      <c r="I555" s="141"/>
      <c r="J555" s="144"/>
      <c r="K555" s="141"/>
      <c r="L555" s="145" t="str">
        <f>CONCATENATE(H555," - ",I555)</f>
        <v xml:space="preserve"> - </v>
      </c>
      <c r="M555" s="25" t="str">
        <f ca="1">IFERROR(__xludf.DUMMYFUNCTION("IFERROR(ArrayFormula(QUERY(TRIM('VALIDACIÓN'!$C$2:$H$61),""SELECT Col2, Col3, Col4 WHERE Col1='""&amp;L555&amp;""'"")),""COMPLETAR LOS CAMPOS DE AÑO, CUATRIMESTRE Y ORIENTACIÓN"")"),"COMPLETAR LOS CAMPOS DE AÑO, CUATRIMESTRE Y ORIENTACIÓN")</f>
        <v>COMPLETAR LOS CAMPOS DE AÑO, CUATRIMESTRE Y ORIENTACIÓN</v>
      </c>
      <c r="N555" s="26"/>
      <c r="O555" s="27"/>
      <c r="P555" s="28"/>
      <c r="Q555" s="28"/>
      <c r="R555" s="28"/>
      <c r="S555" s="28"/>
      <c r="T555" s="29"/>
      <c r="U555" s="30"/>
      <c r="V555" s="150"/>
    </row>
    <row r="556" spans="1:22" ht="12.75">
      <c r="A556" s="147"/>
      <c r="B556" s="142"/>
      <c r="C556" s="142"/>
      <c r="D556" s="142"/>
      <c r="E556" s="142"/>
      <c r="F556" s="142"/>
      <c r="G556" s="142"/>
      <c r="H556" s="142"/>
      <c r="I556" s="142"/>
      <c r="J556" s="142"/>
      <c r="K556" s="142"/>
      <c r="L556" s="142"/>
      <c r="M556" s="31"/>
      <c r="N556" s="32"/>
      <c r="O556" s="33"/>
      <c r="P556" s="35"/>
      <c r="Q556" s="35"/>
      <c r="R556" s="34"/>
      <c r="S556" s="35"/>
      <c r="T556" s="36"/>
      <c r="U556" s="37"/>
      <c r="V556" s="151"/>
    </row>
    <row r="557" spans="1:22" ht="12.75">
      <c r="A557" s="147"/>
      <c r="B557" s="142"/>
      <c r="C557" s="142"/>
      <c r="D557" s="142"/>
      <c r="E557" s="142"/>
      <c r="F557" s="142"/>
      <c r="G557" s="142"/>
      <c r="H557" s="142"/>
      <c r="I557" s="142"/>
      <c r="J557" s="142"/>
      <c r="K557" s="142"/>
      <c r="L557" s="142"/>
      <c r="M557" s="31"/>
      <c r="N557" s="32"/>
      <c r="O557" s="33"/>
      <c r="P557" s="35"/>
      <c r="Q557" s="35"/>
      <c r="R557" s="34"/>
      <c r="S557" s="35"/>
      <c r="T557" s="36"/>
      <c r="U557" s="37"/>
      <c r="V557" s="151"/>
    </row>
    <row r="558" spans="1:22" ht="12.75">
      <c r="A558" s="147"/>
      <c r="B558" s="142"/>
      <c r="C558" s="142"/>
      <c r="D558" s="142"/>
      <c r="E558" s="142"/>
      <c r="F558" s="142"/>
      <c r="G558" s="142"/>
      <c r="H558" s="142"/>
      <c r="I558" s="142"/>
      <c r="J558" s="142"/>
      <c r="K558" s="142"/>
      <c r="L558" s="142"/>
      <c r="M558" s="31"/>
      <c r="N558" s="32"/>
      <c r="O558" s="33"/>
      <c r="P558" s="34"/>
      <c r="Q558" s="35"/>
      <c r="R558" s="35"/>
      <c r="S558" s="35"/>
      <c r="T558" s="38"/>
      <c r="U558" s="39"/>
      <c r="V558" s="151"/>
    </row>
    <row r="559" spans="1:22" ht="13.5" thickBot="1">
      <c r="A559" s="148"/>
      <c r="B559" s="143"/>
      <c r="C559" s="143"/>
      <c r="D559" s="143"/>
      <c r="E559" s="143"/>
      <c r="F559" s="143"/>
      <c r="G559" s="143"/>
      <c r="H559" s="143"/>
      <c r="I559" s="143"/>
      <c r="J559" s="143"/>
      <c r="K559" s="143"/>
      <c r="L559" s="143"/>
      <c r="M559" s="40"/>
      <c r="N559" s="41"/>
      <c r="O559" s="42"/>
      <c r="P559" s="44"/>
      <c r="Q559" s="44"/>
      <c r="R559" s="44"/>
      <c r="S559" s="44"/>
      <c r="T559" s="45"/>
      <c r="U559" s="46"/>
      <c r="V559" s="152"/>
    </row>
    <row r="560" spans="1:22" ht="12.75">
      <c r="A560" s="146"/>
      <c r="B560" s="141"/>
      <c r="C560" s="149" t="str">
        <f>IFERROR(VLOOKUP(B560,VALIDACIÓN!A:B,2,FALSE),"INDICAR DISTRITO")</f>
        <v>INDICAR DISTRITO</v>
      </c>
      <c r="D560" s="141"/>
      <c r="E560" s="141"/>
      <c r="F560" s="141"/>
      <c r="G560" s="141"/>
      <c r="H560" s="141"/>
      <c r="I560" s="141"/>
      <c r="J560" s="144"/>
      <c r="K560" s="141"/>
      <c r="L560" s="145" t="str">
        <f>CONCATENATE(H560," - ",I560)</f>
        <v xml:space="preserve"> - </v>
      </c>
      <c r="M560" s="25" t="str">
        <f ca="1">IFERROR(__xludf.DUMMYFUNCTION("IFERROR(ArrayFormula(QUERY(TRIM('VALIDACIÓN'!$C$2:$H$61),""SELECT Col2, Col3, Col4 WHERE Col1='""&amp;L560&amp;""'"")),""COMPLETAR LOS CAMPOS DE AÑO, CUATRIMESTRE Y ORIENTACIÓN"")"),"COMPLETAR LOS CAMPOS DE AÑO, CUATRIMESTRE Y ORIENTACIÓN")</f>
        <v>COMPLETAR LOS CAMPOS DE AÑO, CUATRIMESTRE Y ORIENTACIÓN</v>
      </c>
      <c r="N560" s="26"/>
      <c r="O560" s="27"/>
      <c r="P560" s="28"/>
      <c r="Q560" s="28"/>
      <c r="R560" s="28"/>
      <c r="S560" s="28"/>
      <c r="T560" s="29"/>
      <c r="U560" s="30"/>
      <c r="V560" s="150"/>
    </row>
    <row r="561" spans="1:22" ht="12.75">
      <c r="A561" s="147"/>
      <c r="B561" s="142"/>
      <c r="C561" s="142"/>
      <c r="D561" s="142"/>
      <c r="E561" s="142"/>
      <c r="F561" s="142"/>
      <c r="G561" s="142"/>
      <c r="H561" s="142"/>
      <c r="I561" s="142"/>
      <c r="J561" s="142"/>
      <c r="K561" s="142"/>
      <c r="L561" s="142"/>
      <c r="M561" s="31"/>
      <c r="N561" s="32"/>
      <c r="O561" s="33"/>
      <c r="P561" s="35"/>
      <c r="Q561" s="35"/>
      <c r="R561" s="34"/>
      <c r="S561" s="35"/>
      <c r="T561" s="36"/>
      <c r="U561" s="37"/>
      <c r="V561" s="151"/>
    </row>
    <row r="562" spans="1:22" ht="12.75">
      <c r="A562" s="147"/>
      <c r="B562" s="142"/>
      <c r="C562" s="142"/>
      <c r="D562" s="142"/>
      <c r="E562" s="142"/>
      <c r="F562" s="142"/>
      <c r="G562" s="142"/>
      <c r="H562" s="142"/>
      <c r="I562" s="142"/>
      <c r="J562" s="142"/>
      <c r="K562" s="142"/>
      <c r="L562" s="142"/>
      <c r="M562" s="31"/>
      <c r="N562" s="32"/>
      <c r="O562" s="33"/>
      <c r="P562" s="35"/>
      <c r="Q562" s="35"/>
      <c r="R562" s="34"/>
      <c r="S562" s="35"/>
      <c r="T562" s="36"/>
      <c r="U562" s="37"/>
      <c r="V562" s="151"/>
    </row>
    <row r="563" spans="1:22" ht="12.75">
      <c r="A563" s="147"/>
      <c r="B563" s="142"/>
      <c r="C563" s="142"/>
      <c r="D563" s="142"/>
      <c r="E563" s="142"/>
      <c r="F563" s="142"/>
      <c r="G563" s="142"/>
      <c r="H563" s="142"/>
      <c r="I563" s="142"/>
      <c r="J563" s="142"/>
      <c r="K563" s="142"/>
      <c r="L563" s="142"/>
      <c r="M563" s="31"/>
      <c r="N563" s="32"/>
      <c r="O563" s="33"/>
      <c r="P563" s="34"/>
      <c r="Q563" s="35"/>
      <c r="R563" s="35"/>
      <c r="S563" s="35"/>
      <c r="T563" s="38"/>
      <c r="U563" s="39"/>
      <c r="V563" s="151"/>
    </row>
    <row r="564" spans="1:22" ht="13.5" thickBot="1">
      <c r="A564" s="148"/>
      <c r="B564" s="143"/>
      <c r="C564" s="143"/>
      <c r="D564" s="143"/>
      <c r="E564" s="143"/>
      <c r="F564" s="143"/>
      <c r="G564" s="143"/>
      <c r="H564" s="143"/>
      <c r="I564" s="143"/>
      <c r="J564" s="143"/>
      <c r="K564" s="143"/>
      <c r="L564" s="143"/>
      <c r="M564" s="40"/>
      <c r="N564" s="41"/>
      <c r="O564" s="42"/>
      <c r="P564" s="44"/>
      <c r="Q564" s="44"/>
      <c r="R564" s="44"/>
      <c r="S564" s="44"/>
      <c r="T564" s="45"/>
      <c r="U564" s="46"/>
      <c r="V564" s="152"/>
    </row>
    <row r="565" spans="1:22" ht="12.75">
      <c r="A565" s="146"/>
      <c r="B565" s="141"/>
      <c r="C565" s="149" t="str">
        <f>IFERROR(VLOOKUP(B565,VALIDACIÓN!A:B,2,FALSE),"INDICAR DISTRITO")</f>
        <v>INDICAR DISTRITO</v>
      </c>
      <c r="D565" s="141"/>
      <c r="E565" s="141"/>
      <c r="F565" s="141"/>
      <c r="G565" s="141"/>
      <c r="H565" s="141"/>
      <c r="I565" s="141"/>
      <c r="J565" s="144"/>
      <c r="K565" s="141"/>
      <c r="L565" s="145" t="str">
        <f>CONCATENATE(H565," - ",I565)</f>
        <v xml:space="preserve"> - </v>
      </c>
      <c r="M565" s="25" t="str">
        <f ca="1">IFERROR(__xludf.DUMMYFUNCTION("IFERROR(ArrayFormula(QUERY(TRIM('VALIDACIÓN'!$C$2:$H$61),""SELECT Col2, Col3, Col4 WHERE Col1='""&amp;L565&amp;""'"")),""COMPLETAR LOS CAMPOS DE AÑO, CUATRIMESTRE Y ORIENTACIÓN"")"),"COMPLETAR LOS CAMPOS DE AÑO, CUATRIMESTRE Y ORIENTACIÓN")</f>
        <v>COMPLETAR LOS CAMPOS DE AÑO, CUATRIMESTRE Y ORIENTACIÓN</v>
      </c>
      <c r="N565" s="26"/>
      <c r="O565" s="27"/>
      <c r="P565" s="28"/>
      <c r="Q565" s="28"/>
      <c r="R565" s="28"/>
      <c r="S565" s="28"/>
      <c r="T565" s="29"/>
      <c r="U565" s="30"/>
      <c r="V565" s="150"/>
    </row>
    <row r="566" spans="1:22" ht="12.75">
      <c r="A566" s="147"/>
      <c r="B566" s="142"/>
      <c r="C566" s="142"/>
      <c r="D566" s="142"/>
      <c r="E566" s="142"/>
      <c r="F566" s="142"/>
      <c r="G566" s="142"/>
      <c r="H566" s="142"/>
      <c r="I566" s="142"/>
      <c r="J566" s="142"/>
      <c r="K566" s="142"/>
      <c r="L566" s="142"/>
      <c r="M566" s="31"/>
      <c r="N566" s="32"/>
      <c r="O566" s="33"/>
      <c r="P566" s="35"/>
      <c r="Q566" s="35"/>
      <c r="R566" s="34"/>
      <c r="S566" s="35"/>
      <c r="T566" s="36"/>
      <c r="U566" s="37"/>
      <c r="V566" s="151"/>
    </row>
    <row r="567" spans="1:22" ht="12.75">
      <c r="A567" s="147"/>
      <c r="B567" s="142"/>
      <c r="C567" s="142"/>
      <c r="D567" s="142"/>
      <c r="E567" s="142"/>
      <c r="F567" s="142"/>
      <c r="G567" s="142"/>
      <c r="H567" s="142"/>
      <c r="I567" s="142"/>
      <c r="J567" s="142"/>
      <c r="K567" s="142"/>
      <c r="L567" s="142"/>
      <c r="M567" s="31"/>
      <c r="N567" s="32"/>
      <c r="O567" s="33"/>
      <c r="P567" s="35"/>
      <c r="Q567" s="35"/>
      <c r="R567" s="34"/>
      <c r="S567" s="35"/>
      <c r="T567" s="36"/>
      <c r="U567" s="37"/>
      <c r="V567" s="151"/>
    </row>
    <row r="568" spans="1:22" ht="12.75">
      <c r="A568" s="147"/>
      <c r="B568" s="142"/>
      <c r="C568" s="142"/>
      <c r="D568" s="142"/>
      <c r="E568" s="142"/>
      <c r="F568" s="142"/>
      <c r="G568" s="142"/>
      <c r="H568" s="142"/>
      <c r="I568" s="142"/>
      <c r="J568" s="142"/>
      <c r="K568" s="142"/>
      <c r="L568" s="142"/>
      <c r="M568" s="31"/>
      <c r="N568" s="32"/>
      <c r="O568" s="33"/>
      <c r="P568" s="34"/>
      <c r="Q568" s="35"/>
      <c r="R568" s="35"/>
      <c r="S568" s="35"/>
      <c r="T568" s="38"/>
      <c r="U568" s="39"/>
      <c r="V568" s="151"/>
    </row>
    <row r="569" spans="1:22" ht="13.5" thickBot="1">
      <c r="A569" s="148"/>
      <c r="B569" s="143"/>
      <c r="C569" s="143"/>
      <c r="D569" s="143"/>
      <c r="E569" s="143"/>
      <c r="F569" s="143"/>
      <c r="G569" s="143"/>
      <c r="H569" s="143"/>
      <c r="I569" s="143"/>
      <c r="J569" s="143"/>
      <c r="K569" s="143"/>
      <c r="L569" s="143"/>
      <c r="M569" s="40"/>
      <c r="N569" s="41"/>
      <c r="O569" s="42"/>
      <c r="P569" s="44"/>
      <c r="Q569" s="44"/>
      <c r="R569" s="44"/>
      <c r="S569" s="44"/>
      <c r="T569" s="45"/>
      <c r="U569" s="46"/>
      <c r="V569" s="152"/>
    </row>
    <row r="570" spans="1:22" ht="12.75">
      <c r="A570" s="146"/>
      <c r="B570" s="141"/>
      <c r="C570" s="149" t="str">
        <f>IFERROR(VLOOKUP(B570,VALIDACIÓN!A:B,2,FALSE),"INDICAR DISTRITO")</f>
        <v>INDICAR DISTRITO</v>
      </c>
      <c r="D570" s="141"/>
      <c r="E570" s="141"/>
      <c r="F570" s="141"/>
      <c r="G570" s="141"/>
      <c r="H570" s="141"/>
      <c r="I570" s="141"/>
      <c r="J570" s="144"/>
      <c r="K570" s="141"/>
      <c r="L570" s="145" t="str">
        <f>CONCATENATE(H570," - ",I570)</f>
        <v xml:space="preserve"> - </v>
      </c>
      <c r="M570" s="25" t="str">
        <f ca="1">IFERROR(__xludf.DUMMYFUNCTION("IFERROR(ArrayFormula(QUERY(TRIM('VALIDACIÓN'!$C$2:$H$61),""SELECT Col2, Col3, Col4 WHERE Col1='""&amp;L570&amp;""'"")),""COMPLETAR LOS CAMPOS DE AÑO, CUATRIMESTRE Y ORIENTACIÓN"")"),"COMPLETAR LOS CAMPOS DE AÑO, CUATRIMESTRE Y ORIENTACIÓN")</f>
        <v>COMPLETAR LOS CAMPOS DE AÑO, CUATRIMESTRE Y ORIENTACIÓN</v>
      </c>
      <c r="N570" s="26"/>
      <c r="O570" s="27"/>
      <c r="P570" s="28"/>
      <c r="Q570" s="28"/>
      <c r="R570" s="28"/>
      <c r="S570" s="28"/>
      <c r="T570" s="29"/>
      <c r="U570" s="30"/>
      <c r="V570" s="150"/>
    </row>
    <row r="571" spans="1:22" ht="12.75">
      <c r="A571" s="147"/>
      <c r="B571" s="142"/>
      <c r="C571" s="142"/>
      <c r="D571" s="142"/>
      <c r="E571" s="142"/>
      <c r="F571" s="142"/>
      <c r="G571" s="142"/>
      <c r="H571" s="142"/>
      <c r="I571" s="142"/>
      <c r="J571" s="142"/>
      <c r="K571" s="142"/>
      <c r="L571" s="142"/>
      <c r="M571" s="31"/>
      <c r="N571" s="32"/>
      <c r="O571" s="33"/>
      <c r="P571" s="35"/>
      <c r="Q571" s="35"/>
      <c r="R571" s="34"/>
      <c r="S571" s="35"/>
      <c r="T571" s="36"/>
      <c r="U571" s="37"/>
      <c r="V571" s="151"/>
    </row>
    <row r="572" spans="1:22" ht="12.75">
      <c r="A572" s="147"/>
      <c r="B572" s="142"/>
      <c r="C572" s="142"/>
      <c r="D572" s="142"/>
      <c r="E572" s="142"/>
      <c r="F572" s="142"/>
      <c r="G572" s="142"/>
      <c r="H572" s="142"/>
      <c r="I572" s="142"/>
      <c r="J572" s="142"/>
      <c r="K572" s="142"/>
      <c r="L572" s="142"/>
      <c r="M572" s="31"/>
      <c r="N572" s="32"/>
      <c r="O572" s="33"/>
      <c r="P572" s="35"/>
      <c r="Q572" s="35"/>
      <c r="R572" s="34"/>
      <c r="S572" s="35"/>
      <c r="T572" s="36"/>
      <c r="U572" s="37"/>
      <c r="V572" s="151"/>
    </row>
    <row r="573" spans="1:22" ht="12.75">
      <c r="A573" s="147"/>
      <c r="B573" s="142"/>
      <c r="C573" s="142"/>
      <c r="D573" s="142"/>
      <c r="E573" s="142"/>
      <c r="F573" s="142"/>
      <c r="G573" s="142"/>
      <c r="H573" s="142"/>
      <c r="I573" s="142"/>
      <c r="J573" s="142"/>
      <c r="K573" s="142"/>
      <c r="L573" s="142"/>
      <c r="M573" s="31"/>
      <c r="N573" s="32"/>
      <c r="O573" s="33"/>
      <c r="P573" s="34"/>
      <c r="Q573" s="35"/>
      <c r="R573" s="35"/>
      <c r="S573" s="35"/>
      <c r="T573" s="38"/>
      <c r="U573" s="39"/>
      <c r="V573" s="151"/>
    </row>
    <row r="574" spans="1:22" ht="13.5" thickBot="1">
      <c r="A574" s="148"/>
      <c r="B574" s="143"/>
      <c r="C574" s="143"/>
      <c r="D574" s="143"/>
      <c r="E574" s="143"/>
      <c r="F574" s="143"/>
      <c r="G574" s="143"/>
      <c r="H574" s="143"/>
      <c r="I574" s="143"/>
      <c r="J574" s="143"/>
      <c r="K574" s="143"/>
      <c r="L574" s="143"/>
      <c r="M574" s="40"/>
      <c r="N574" s="41"/>
      <c r="O574" s="42"/>
      <c r="P574" s="44"/>
      <c r="Q574" s="44"/>
      <c r="R574" s="44"/>
      <c r="S574" s="44"/>
      <c r="T574" s="45"/>
      <c r="U574" s="46"/>
      <c r="V574" s="152"/>
    </row>
    <row r="575" spans="1:22" ht="12.75">
      <c r="A575" s="146"/>
      <c r="B575" s="141"/>
      <c r="C575" s="149" t="str">
        <f>IFERROR(VLOOKUP(B575,VALIDACIÓN!A:B,2,FALSE),"INDICAR DISTRITO")</f>
        <v>INDICAR DISTRITO</v>
      </c>
      <c r="D575" s="141"/>
      <c r="E575" s="141"/>
      <c r="F575" s="141"/>
      <c r="G575" s="141"/>
      <c r="H575" s="141"/>
      <c r="I575" s="141"/>
      <c r="J575" s="144"/>
      <c r="K575" s="141"/>
      <c r="L575" s="145" t="str">
        <f>CONCATENATE(H575," - ",I575)</f>
        <v xml:space="preserve"> - </v>
      </c>
      <c r="M575" s="25" t="str">
        <f ca="1">IFERROR(__xludf.DUMMYFUNCTION("IFERROR(ArrayFormula(QUERY(TRIM('VALIDACIÓN'!$C$2:$H$61),""SELECT Col2, Col3, Col4 WHERE Col1='""&amp;L575&amp;""'"")),""COMPLETAR LOS CAMPOS DE AÑO, CUATRIMESTRE Y ORIENTACIÓN"")"),"COMPLETAR LOS CAMPOS DE AÑO, CUATRIMESTRE Y ORIENTACIÓN")</f>
        <v>COMPLETAR LOS CAMPOS DE AÑO, CUATRIMESTRE Y ORIENTACIÓN</v>
      </c>
      <c r="N575" s="26"/>
      <c r="O575" s="27"/>
      <c r="P575" s="28"/>
      <c r="Q575" s="28"/>
      <c r="R575" s="28"/>
      <c r="S575" s="28"/>
      <c r="T575" s="29"/>
      <c r="U575" s="30"/>
      <c r="V575" s="150"/>
    </row>
    <row r="576" spans="1:22" ht="12.75">
      <c r="A576" s="147"/>
      <c r="B576" s="142"/>
      <c r="C576" s="142"/>
      <c r="D576" s="142"/>
      <c r="E576" s="142"/>
      <c r="F576" s="142"/>
      <c r="G576" s="142"/>
      <c r="H576" s="142"/>
      <c r="I576" s="142"/>
      <c r="J576" s="142"/>
      <c r="K576" s="142"/>
      <c r="L576" s="142"/>
      <c r="M576" s="31"/>
      <c r="N576" s="32"/>
      <c r="O576" s="33"/>
      <c r="P576" s="35"/>
      <c r="Q576" s="35"/>
      <c r="R576" s="34"/>
      <c r="S576" s="35"/>
      <c r="T576" s="36"/>
      <c r="U576" s="37"/>
      <c r="V576" s="151"/>
    </row>
    <row r="577" spans="1:22" ht="12.75">
      <c r="A577" s="147"/>
      <c r="B577" s="142"/>
      <c r="C577" s="142"/>
      <c r="D577" s="142"/>
      <c r="E577" s="142"/>
      <c r="F577" s="142"/>
      <c r="G577" s="142"/>
      <c r="H577" s="142"/>
      <c r="I577" s="142"/>
      <c r="J577" s="142"/>
      <c r="K577" s="142"/>
      <c r="L577" s="142"/>
      <c r="M577" s="31"/>
      <c r="N577" s="32"/>
      <c r="O577" s="33"/>
      <c r="P577" s="35"/>
      <c r="Q577" s="35"/>
      <c r="R577" s="34"/>
      <c r="S577" s="35"/>
      <c r="T577" s="36"/>
      <c r="U577" s="37"/>
      <c r="V577" s="151"/>
    </row>
    <row r="578" spans="1:22" ht="12.75">
      <c r="A578" s="147"/>
      <c r="B578" s="142"/>
      <c r="C578" s="142"/>
      <c r="D578" s="142"/>
      <c r="E578" s="142"/>
      <c r="F578" s="142"/>
      <c r="G578" s="142"/>
      <c r="H578" s="142"/>
      <c r="I578" s="142"/>
      <c r="J578" s="142"/>
      <c r="K578" s="142"/>
      <c r="L578" s="142"/>
      <c r="M578" s="31"/>
      <c r="N578" s="32"/>
      <c r="O578" s="33"/>
      <c r="P578" s="34"/>
      <c r="Q578" s="35"/>
      <c r="R578" s="35"/>
      <c r="S578" s="35"/>
      <c r="T578" s="38"/>
      <c r="U578" s="39"/>
      <c r="V578" s="151"/>
    </row>
    <row r="579" spans="1:22" ht="13.5" thickBot="1">
      <c r="A579" s="148"/>
      <c r="B579" s="143"/>
      <c r="C579" s="143"/>
      <c r="D579" s="143"/>
      <c r="E579" s="143"/>
      <c r="F579" s="143"/>
      <c r="G579" s="143"/>
      <c r="H579" s="143"/>
      <c r="I579" s="143"/>
      <c r="J579" s="143"/>
      <c r="K579" s="143"/>
      <c r="L579" s="143"/>
      <c r="M579" s="40"/>
      <c r="N579" s="41"/>
      <c r="O579" s="42"/>
      <c r="P579" s="44"/>
      <c r="Q579" s="44"/>
      <c r="R579" s="44"/>
      <c r="S579" s="44"/>
      <c r="T579" s="45"/>
      <c r="U579" s="46"/>
      <c r="V579" s="152"/>
    </row>
    <row r="580" spans="1:22" ht="12.75">
      <c r="A580" s="146"/>
      <c r="B580" s="141"/>
      <c r="C580" s="149" t="str">
        <f>IFERROR(VLOOKUP(B580,VALIDACIÓN!A:B,2,FALSE),"INDICAR DISTRITO")</f>
        <v>INDICAR DISTRITO</v>
      </c>
      <c r="D580" s="141"/>
      <c r="E580" s="141"/>
      <c r="F580" s="141"/>
      <c r="G580" s="141"/>
      <c r="H580" s="141"/>
      <c r="I580" s="141"/>
      <c r="J580" s="144"/>
      <c r="K580" s="141"/>
      <c r="L580" s="145" t="str">
        <f>CONCATENATE(H580," - ",I580)</f>
        <v xml:space="preserve"> - </v>
      </c>
      <c r="M580" s="25" t="str">
        <f ca="1">IFERROR(__xludf.DUMMYFUNCTION("IFERROR(ArrayFormula(QUERY(TRIM('VALIDACIÓN'!$C$2:$H$61),""SELECT Col2, Col3, Col4 WHERE Col1='""&amp;L580&amp;""'"")),""COMPLETAR LOS CAMPOS DE AÑO, CUATRIMESTRE Y ORIENTACIÓN"")"),"COMPLETAR LOS CAMPOS DE AÑO, CUATRIMESTRE Y ORIENTACIÓN")</f>
        <v>COMPLETAR LOS CAMPOS DE AÑO, CUATRIMESTRE Y ORIENTACIÓN</v>
      </c>
      <c r="N580" s="26"/>
      <c r="O580" s="27"/>
      <c r="P580" s="28"/>
      <c r="Q580" s="28"/>
      <c r="R580" s="28"/>
      <c r="S580" s="28"/>
      <c r="T580" s="29"/>
      <c r="U580" s="30"/>
      <c r="V580" s="150"/>
    </row>
    <row r="581" spans="1:22" ht="12.75">
      <c r="A581" s="147"/>
      <c r="B581" s="142"/>
      <c r="C581" s="142"/>
      <c r="D581" s="142"/>
      <c r="E581" s="142"/>
      <c r="F581" s="142"/>
      <c r="G581" s="142"/>
      <c r="H581" s="142"/>
      <c r="I581" s="142"/>
      <c r="J581" s="142"/>
      <c r="K581" s="142"/>
      <c r="L581" s="142"/>
      <c r="M581" s="31"/>
      <c r="N581" s="32"/>
      <c r="O581" s="33"/>
      <c r="P581" s="35"/>
      <c r="Q581" s="35"/>
      <c r="R581" s="34"/>
      <c r="S581" s="35"/>
      <c r="T581" s="36"/>
      <c r="U581" s="37"/>
      <c r="V581" s="151"/>
    </row>
    <row r="582" spans="1:22" ht="12.75">
      <c r="A582" s="147"/>
      <c r="B582" s="142"/>
      <c r="C582" s="142"/>
      <c r="D582" s="142"/>
      <c r="E582" s="142"/>
      <c r="F582" s="142"/>
      <c r="G582" s="142"/>
      <c r="H582" s="142"/>
      <c r="I582" s="142"/>
      <c r="J582" s="142"/>
      <c r="K582" s="142"/>
      <c r="L582" s="142"/>
      <c r="M582" s="31"/>
      <c r="N582" s="32"/>
      <c r="O582" s="33"/>
      <c r="P582" s="35"/>
      <c r="Q582" s="35"/>
      <c r="R582" s="34"/>
      <c r="S582" s="35"/>
      <c r="T582" s="36"/>
      <c r="U582" s="37"/>
      <c r="V582" s="151"/>
    </row>
    <row r="583" spans="1:22" ht="12.75">
      <c r="A583" s="147"/>
      <c r="B583" s="142"/>
      <c r="C583" s="142"/>
      <c r="D583" s="142"/>
      <c r="E583" s="142"/>
      <c r="F583" s="142"/>
      <c r="G583" s="142"/>
      <c r="H583" s="142"/>
      <c r="I583" s="142"/>
      <c r="J583" s="142"/>
      <c r="K583" s="142"/>
      <c r="L583" s="142"/>
      <c r="M583" s="31"/>
      <c r="N583" s="32"/>
      <c r="O583" s="33"/>
      <c r="P583" s="34"/>
      <c r="Q583" s="35"/>
      <c r="R583" s="35"/>
      <c r="S583" s="35"/>
      <c r="T583" s="38"/>
      <c r="U583" s="39"/>
      <c r="V583" s="151"/>
    </row>
    <row r="584" spans="1:22" ht="13.5" thickBot="1">
      <c r="A584" s="148"/>
      <c r="B584" s="143"/>
      <c r="C584" s="143"/>
      <c r="D584" s="143"/>
      <c r="E584" s="143"/>
      <c r="F584" s="143"/>
      <c r="G584" s="143"/>
      <c r="H584" s="143"/>
      <c r="I584" s="143"/>
      <c r="J584" s="143"/>
      <c r="K584" s="143"/>
      <c r="L584" s="143"/>
      <c r="M584" s="40"/>
      <c r="N584" s="41"/>
      <c r="O584" s="42"/>
      <c r="P584" s="44"/>
      <c r="Q584" s="44"/>
      <c r="R584" s="44"/>
      <c r="S584" s="44"/>
      <c r="T584" s="45"/>
      <c r="U584" s="46"/>
      <c r="V584" s="152"/>
    </row>
    <row r="585" spans="1:22" ht="12.75">
      <c r="A585" s="146"/>
      <c r="B585" s="141"/>
      <c r="C585" s="149" t="str">
        <f>IFERROR(VLOOKUP(B585,VALIDACIÓN!A:B,2,FALSE),"INDICAR DISTRITO")</f>
        <v>INDICAR DISTRITO</v>
      </c>
      <c r="D585" s="141"/>
      <c r="E585" s="141"/>
      <c r="F585" s="141"/>
      <c r="G585" s="141"/>
      <c r="H585" s="141"/>
      <c r="I585" s="141"/>
      <c r="J585" s="144"/>
      <c r="K585" s="141"/>
      <c r="L585" s="145" t="str">
        <f>CONCATENATE(H585," - ",I585)</f>
        <v xml:space="preserve"> - </v>
      </c>
      <c r="M585" s="25" t="str">
        <f ca="1">IFERROR(__xludf.DUMMYFUNCTION("IFERROR(ArrayFormula(QUERY(TRIM('VALIDACIÓN'!$C$2:$H$61),""SELECT Col2, Col3, Col4 WHERE Col1='""&amp;L585&amp;""'"")),""COMPLETAR LOS CAMPOS DE AÑO, CUATRIMESTRE Y ORIENTACIÓN"")"),"COMPLETAR LOS CAMPOS DE AÑO, CUATRIMESTRE Y ORIENTACIÓN")</f>
        <v>COMPLETAR LOS CAMPOS DE AÑO, CUATRIMESTRE Y ORIENTACIÓN</v>
      </c>
      <c r="N585" s="26"/>
      <c r="O585" s="27"/>
      <c r="P585" s="28"/>
      <c r="Q585" s="28"/>
      <c r="R585" s="28"/>
      <c r="S585" s="28"/>
      <c r="T585" s="29"/>
      <c r="U585" s="30"/>
      <c r="V585" s="150"/>
    </row>
    <row r="586" spans="1:22" ht="12.75">
      <c r="A586" s="147"/>
      <c r="B586" s="142"/>
      <c r="C586" s="142"/>
      <c r="D586" s="142"/>
      <c r="E586" s="142"/>
      <c r="F586" s="142"/>
      <c r="G586" s="142"/>
      <c r="H586" s="142"/>
      <c r="I586" s="142"/>
      <c r="J586" s="142"/>
      <c r="K586" s="142"/>
      <c r="L586" s="142"/>
      <c r="M586" s="31"/>
      <c r="N586" s="32"/>
      <c r="O586" s="33"/>
      <c r="P586" s="35"/>
      <c r="Q586" s="35"/>
      <c r="R586" s="34"/>
      <c r="S586" s="35"/>
      <c r="T586" s="36"/>
      <c r="U586" s="37"/>
      <c r="V586" s="151"/>
    </row>
    <row r="587" spans="1:22" ht="12.75">
      <c r="A587" s="147"/>
      <c r="B587" s="142"/>
      <c r="C587" s="142"/>
      <c r="D587" s="142"/>
      <c r="E587" s="142"/>
      <c r="F587" s="142"/>
      <c r="G587" s="142"/>
      <c r="H587" s="142"/>
      <c r="I587" s="142"/>
      <c r="J587" s="142"/>
      <c r="K587" s="142"/>
      <c r="L587" s="142"/>
      <c r="M587" s="31"/>
      <c r="N587" s="32"/>
      <c r="O587" s="33"/>
      <c r="P587" s="35"/>
      <c r="Q587" s="35"/>
      <c r="R587" s="34"/>
      <c r="S587" s="35"/>
      <c r="T587" s="36"/>
      <c r="U587" s="37"/>
      <c r="V587" s="151"/>
    </row>
    <row r="588" spans="1:22" ht="12.75">
      <c r="A588" s="147"/>
      <c r="B588" s="142"/>
      <c r="C588" s="142"/>
      <c r="D588" s="142"/>
      <c r="E588" s="142"/>
      <c r="F588" s="142"/>
      <c r="G588" s="142"/>
      <c r="H588" s="142"/>
      <c r="I588" s="142"/>
      <c r="J588" s="142"/>
      <c r="K588" s="142"/>
      <c r="L588" s="142"/>
      <c r="M588" s="31"/>
      <c r="N588" s="32"/>
      <c r="O588" s="33"/>
      <c r="P588" s="34"/>
      <c r="Q588" s="35"/>
      <c r="R588" s="35"/>
      <c r="S588" s="35"/>
      <c r="T588" s="38"/>
      <c r="U588" s="39"/>
      <c r="V588" s="151"/>
    </row>
    <row r="589" spans="1:22" ht="13.5" thickBot="1">
      <c r="A589" s="148"/>
      <c r="B589" s="143"/>
      <c r="C589" s="143"/>
      <c r="D589" s="143"/>
      <c r="E589" s="143"/>
      <c r="F589" s="143"/>
      <c r="G589" s="143"/>
      <c r="H589" s="143"/>
      <c r="I589" s="143"/>
      <c r="J589" s="143"/>
      <c r="K589" s="143"/>
      <c r="L589" s="143"/>
      <c r="M589" s="40"/>
      <c r="N589" s="41"/>
      <c r="O589" s="42"/>
      <c r="P589" s="44"/>
      <c r="Q589" s="44"/>
      <c r="R589" s="44"/>
      <c r="S589" s="44"/>
      <c r="T589" s="45"/>
      <c r="U589" s="46"/>
      <c r="V589" s="152"/>
    </row>
    <row r="590" spans="1:22" ht="12.75">
      <c r="A590" s="146"/>
      <c r="B590" s="141"/>
      <c r="C590" s="149" t="str">
        <f>IFERROR(VLOOKUP(B590,VALIDACIÓN!A:B,2,FALSE),"INDICAR DISTRITO")</f>
        <v>INDICAR DISTRITO</v>
      </c>
      <c r="D590" s="141"/>
      <c r="E590" s="141"/>
      <c r="F590" s="141"/>
      <c r="G590" s="141"/>
      <c r="H590" s="141"/>
      <c r="I590" s="141"/>
      <c r="J590" s="144"/>
      <c r="K590" s="141"/>
      <c r="L590" s="145" t="str">
        <f>CONCATENATE(H590," - ",I590)</f>
        <v xml:space="preserve"> - </v>
      </c>
      <c r="M590" s="25" t="str">
        <f ca="1">IFERROR(__xludf.DUMMYFUNCTION("IFERROR(ArrayFormula(QUERY(TRIM('VALIDACIÓN'!$C$2:$H$61),""SELECT Col2, Col3, Col4 WHERE Col1='""&amp;L590&amp;""'"")),""COMPLETAR LOS CAMPOS DE AÑO, CUATRIMESTRE Y ORIENTACIÓN"")"),"COMPLETAR LOS CAMPOS DE AÑO, CUATRIMESTRE Y ORIENTACIÓN")</f>
        <v>COMPLETAR LOS CAMPOS DE AÑO, CUATRIMESTRE Y ORIENTACIÓN</v>
      </c>
      <c r="N590" s="26"/>
      <c r="O590" s="27"/>
      <c r="P590" s="28"/>
      <c r="Q590" s="28"/>
      <c r="R590" s="28"/>
      <c r="S590" s="28"/>
      <c r="T590" s="29"/>
      <c r="U590" s="30"/>
      <c r="V590" s="150"/>
    </row>
    <row r="591" spans="1:22" ht="12.75">
      <c r="A591" s="147"/>
      <c r="B591" s="142"/>
      <c r="C591" s="142"/>
      <c r="D591" s="142"/>
      <c r="E591" s="142"/>
      <c r="F591" s="142"/>
      <c r="G591" s="142"/>
      <c r="H591" s="142"/>
      <c r="I591" s="142"/>
      <c r="J591" s="142"/>
      <c r="K591" s="142"/>
      <c r="L591" s="142"/>
      <c r="M591" s="31"/>
      <c r="N591" s="32"/>
      <c r="O591" s="33"/>
      <c r="P591" s="35"/>
      <c r="Q591" s="35"/>
      <c r="R591" s="34"/>
      <c r="S591" s="35"/>
      <c r="T591" s="36"/>
      <c r="U591" s="37"/>
      <c r="V591" s="151"/>
    </row>
    <row r="592" spans="1:22" ht="12.75">
      <c r="A592" s="147"/>
      <c r="B592" s="142"/>
      <c r="C592" s="142"/>
      <c r="D592" s="142"/>
      <c r="E592" s="142"/>
      <c r="F592" s="142"/>
      <c r="G592" s="142"/>
      <c r="H592" s="142"/>
      <c r="I592" s="142"/>
      <c r="J592" s="142"/>
      <c r="K592" s="142"/>
      <c r="L592" s="142"/>
      <c r="M592" s="31"/>
      <c r="N592" s="32"/>
      <c r="O592" s="33"/>
      <c r="P592" s="35"/>
      <c r="Q592" s="35"/>
      <c r="R592" s="34"/>
      <c r="S592" s="35"/>
      <c r="T592" s="36"/>
      <c r="U592" s="37"/>
      <c r="V592" s="151"/>
    </row>
    <row r="593" spans="1:22" ht="12.75">
      <c r="A593" s="147"/>
      <c r="B593" s="142"/>
      <c r="C593" s="142"/>
      <c r="D593" s="142"/>
      <c r="E593" s="142"/>
      <c r="F593" s="142"/>
      <c r="G593" s="142"/>
      <c r="H593" s="142"/>
      <c r="I593" s="142"/>
      <c r="J593" s="142"/>
      <c r="K593" s="142"/>
      <c r="L593" s="142"/>
      <c r="M593" s="31"/>
      <c r="N593" s="32"/>
      <c r="O593" s="33"/>
      <c r="P593" s="34"/>
      <c r="Q593" s="35"/>
      <c r="R593" s="35"/>
      <c r="S593" s="35"/>
      <c r="T593" s="38"/>
      <c r="U593" s="39"/>
      <c r="V593" s="151"/>
    </row>
    <row r="594" spans="1:22" ht="13.5" thickBot="1">
      <c r="A594" s="148"/>
      <c r="B594" s="143"/>
      <c r="C594" s="143"/>
      <c r="D594" s="143"/>
      <c r="E594" s="143"/>
      <c r="F594" s="143"/>
      <c r="G594" s="143"/>
      <c r="H594" s="143"/>
      <c r="I594" s="143"/>
      <c r="J594" s="143"/>
      <c r="K594" s="143"/>
      <c r="L594" s="143"/>
      <c r="M594" s="40"/>
      <c r="N594" s="41"/>
      <c r="O594" s="42"/>
      <c r="P594" s="44"/>
      <c r="Q594" s="44"/>
      <c r="R594" s="44"/>
      <c r="S594" s="44"/>
      <c r="T594" s="45"/>
      <c r="U594" s="46"/>
      <c r="V594" s="152"/>
    </row>
    <row r="595" spans="1:22" ht="12.75">
      <c r="A595" s="146"/>
      <c r="B595" s="141"/>
      <c r="C595" s="149" t="str">
        <f>IFERROR(VLOOKUP(B595,VALIDACIÓN!A:B,2,FALSE),"INDICAR DISTRITO")</f>
        <v>INDICAR DISTRITO</v>
      </c>
      <c r="D595" s="141"/>
      <c r="E595" s="141"/>
      <c r="F595" s="141"/>
      <c r="G595" s="141"/>
      <c r="H595" s="141"/>
      <c r="I595" s="141"/>
      <c r="J595" s="144"/>
      <c r="K595" s="141"/>
      <c r="L595" s="145" t="str">
        <f>CONCATENATE(H595," - ",I595)</f>
        <v xml:space="preserve"> - </v>
      </c>
      <c r="M595" s="25" t="str">
        <f ca="1">IFERROR(__xludf.DUMMYFUNCTION("IFERROR(ArrayFormula(QUERY(TRIM('VALIDACIÓN'!$C$2:$H$61),""SELECT Col2, Col3, Col4 WHERE Col1='""&amp;L595&amp;""'"")),""COMPLETAR LOS CAMPOS DE AÑO, CUATRIMESTRE Y ORIENTACIÓN"")"),"COMPLETAR LOS CAMPOS DE AÑO, CUATRIMESTRE Y ORIENTACIÓN")</f>
        <v>COMPLETAR LOS CAMPOS DE AÑO, CUATRIMESTRE Y ORIENTACIÓN</v>
      </c>
      <c r="N595" s="26"/>
      <c r="O595" s="27"/>
      <c r="P595" s="28"/>
      <c r="Q595" s="28"/>
      <c r="R595" s="28"/>
      <c r="S595" s="28"/>
      <c r="T595" s="29"/>
      <c r="U595" s="30"/>
      <c r="V595" s="150"/>
    </row>
    <row r="596" spans="1:22" ht="12.75">
      <c r="A596" s="147"/>
      <c r="B596" s="142"/>
      <c r="C596" s="142"/>
      <c r="D596" s="142"/>
      <c r="E596" s="142"/>
      <c r="F596" s="142"/>
      <c r="G596" s="142"/>
      <c r="H596" s="142"/>
      <c r="I596" s="142"/>
      <c r="J596" s="142"/>
      <c r="K596" s="142"/>
      <c r="L596" s="142"/>
      <c r="M596" s="31"/>
      <c r="N596" s="32"/>
      <c r="O596" s="33"/>
      <c r="P596" s="35"/>
      <c r="Q596" s="35"/>
      <c r="R596" s="34"/>
      <c r="S596" s="35"/>
      <c r="T596" s="36"/>
      <c r="U596" s="37"/>
      <c r="V596" s="151"/>
    </row>
    <row r="597" spans="1:22" ht="12.75">
      <c r="A597" s="147"/>
      <c r="B597" s="142"/>
      <c r="C597" s="142"/>
      <c r="D597" s="142"/>
      <c r="E597" s="142"/>
      <c r="F597" s="142"/>
      <c r="G597" s="142"/>
      <c r="H597" s="142"/>
      <c r="I597" s="142"/>
      <c r="J597" s="142"/>
      <c r="K597" s="142"/>
      <c r="L597" s="142"/>
      <c r="M597" s="31"/>
      <c r="N597" s="32"/>
      <c r="O597" s="33"/>
      <c r="P597" s="35"/>
      <c r="Q597" s="35"/>
      <c r="R597" s="34"/>
      <c r="S597" s="35"/>
      <c r="T597" s="36"/>
      <c r="U597" s="37"/>
      <c r="V597" s="151"/>
    </row>
    <row r="598" spans="1:22" ht="12.75">
      <c r="A598" s="147"/>
      <c r="B598" s="142"/>
      <c r="C598" s="142"/>
      <c r="D598" s="142"/>
      <c r="E598" s="142"/>
      <c r="F598" s="142"/>
      <c r="G598" s="142"/>
      <c r="H598" s="142"/>
      <c r="I598" s="142"/>
      <c r="J598" s="142"/>
      <c r="K598" s="142"/>
      <c r="L598" s="142"/>
      <c r="M598" s="31"/>
      <c r="N598" s="32"/>
      <c r="O598" s="33"/>
      <c r="P598" s="34"/>
      <c r="Q598" s="35"/>
      <c r="R598" s="35"/>
      <c r="S598" s="35"/>
      <c r="T598" s="38"/>
      <c r="U598" s="39"/>
      <c r="V598" s="151"/>
    </row>
    <row r="599" spans="1:22" ht="13.5" thickBot="1">
      <c r="A599" s="148"/>
      <c r="B599" s="143"/>
      <c r="C599" s="143"/>
      <c r="D599" s="143"/>
      <c r="E599" s="143"/>
      <c r="F599" s="143"/>
      <c r="G599" s="143"/>
      <c r="H599" s="143"/>
      <c r="I599" s="143"/>
      <c r="J599" s="143"/>
      <c r="K599" s="143"/>
      <c r="L599" s="143"/>
      <c r="M599" s="40"/>
      <c r="N599" s="41"/>
      <c r="O599" s="42"/>
      <c r="P599" s="44"/>
      <c r="Q599" s="44"/>
      <c r="R599" s="44"/>
      <c r="S599" s="44"/>
      <c r="T599" s="45"/>
      <c r="U599" s="46"/>
      <c r="V599" s="152"/>
    </row>
    <row r="600" spans="1:22" ht="12.75">
      <c r="A600" s="146"/>
      <c r="B600" s="141"/>
      <c r="C600" s="149" t="str">
        <f>IFERROR(VLOOKUP(B600,VALIDACIÓN!A:B,2,FALSE),"INDICAR DISTRITO")</f>
        <v>INDICAR DISTRITO</v>
      </c>
      <c r="D600" s="141"/>
      <c r="E600" s="141"/>
      <c r="F600" s="141"/>
      <c r="G600" s="141"/>
      <c r="H600" s="141"/>
      <c r="I600" s="141"/>
      <c r="J600" s="144"/>
      <c r="K600" s="141"/>
      <c r="L600" s="145" t="str">
        <f>CONCATENATE(H600," - ",I600)</f>
        <v xml:space="preserve"> - </v>
      </c>
      <c r="M600" s="25" t="str">
        <f ca="1">IFERROR(__xludf.DUMMYFUNCTION("IFERROR(ArrayFormula(QUERY(TRIM('VALIDACIÓN'!$C$2:$H$61),""SELECT Col2, Col3, Col4 WHERE Col1='""&amp;L600&amp;""'"")),""COMPLETAR LOS CAMPOS DE AÑO, CUATRIMESTRE Y ORIENTACIÓN"")"),"COMPLETAR LOS CAMPOS DE AÑO, CUATRIMESTRE Y ORIENTACIÓN")</f>
        <v>COMPLETAR LOS CAMPOS DE AÑO, CUATRIMESTRE Y ORIENTACIÓN</v>
      </c>
      <c r="N600" s="26"/>
      <c r="O600" s="27"/>
      <c r="P600" s="28"/>
      <c r="Q600" s="28"/>
      <c r="R600" s="28"/>
      <c r="S600" s="28"/>
      <c r="T600" s="29"/>
      <c r="U600" s="30"/>
      <c r="V600" s="150"/>
    </row>
    <row r="601" spans="1:22" ht="12.75">
      <c r="A601" s="147"/>
      <c r="B601" s="142"/>
      <c r="C601" s="142"/>
      <c r="D601" s="142"/>
      <c r="E601" s="142"/>
      <c r="F601" s="142"/>
      <c r="G601" s="142"/>
      <c r="H601" s="142"/>
      <c r="I601" s="142"/>
      <c r="J601" s="142"/>
      <c r="K601" s="142"/>
      <c r="L601" s="142"/>
      <c r="M601" s="31"/>
      <c r="N601" s="32"/>
      <c r="O601" s="33"/>
      <c r="P601" s="35"/>
      <c r="Q601" s="35"/>
      <c r="R601" s="34"/>
      <c r="S601" s="35"/>
      <c r="T601" s="36"/>
      <c r="U601" s="37"/>
      <c r="V601" s="151"/>
    </row>
    <row r="602" spans="1:22" ht="12.75">
      <c r="A602" s="147"/>
      <c r="B602" s="142"/>
      <c r="C602" s="142"/>
      <c r="D602" s="142"/>
      <c r="E602" s="142"/>
      <c r="F602" s="142"/>
      <c r="G602" s="142"/>
      <c r="H602" s="142"/>
      <c r="I602" s="142"/>
      <c r="J602" s="142"/>
      <c r="K602" s="142"/>
      <c r="L602" s="142"/>
      <c r="M602" s="31"/>
      <c r="N602" s="32"/>
      <c r="O602" s="33"/>
      <c r="P602" s="35"/>
      <c r="Q602" s="35"/>
      <c r="R602" s="34"/>
      <c r="S602" s="35"/>
      <c r="T602" s="36"/>
      <c r="U602" s="37"/>
      <c r="V602" s="151"/>
    </row>
    <row r="603" spans="1:22" ht="12.75">
      <c r="A603" s="147"/>
      <c r="B603" s="142"/>
      <c r="C603" s="142"/>
      <c r="D603" s="142"/>
      <c r="E603" s="142"/>
      <c r="F603" s="142"/>
      <c r="G603" s="142"/>
      <c r="H603" s="142"/>
      <c r="I603" s="142"/>
      <c r="J603" s="142"/>
      <c r="K603" s="142"/>
      <c r="L603" s="142"/>
      <c r="M603" s="31"/>
      <c r="N603" s="32"/>
      <c r="O603" s="33"/>
      <c r="P603" s="34"/>
      <c r="Q603" s="35"/>
      <c r="R603" s="35"/>
      <c r="S603" s="35"/>
      <c r="T603" s="38"/>
      <c r="U603" s="39"/>
      <c r="V603" s="151"/>
    </row>
    <row r="604" spans="1:22" ht="13.5" thickBot="1">
      <c r="A604" s="148"/>
      <c r="B604" s="143"/>
      <c r="C604" s="143"/>
      <c r="D604" s="143"/>
      <c r="E604" s="143"/>
      <c r="F604" s="143"/>
      <c r="G604" s="143"/>
      <c r="H604" s="143"/>
      <c r="I604" s="143"/>
      <c r="J604" s="143"/>
      <c r="K604" s="143"/>
      <c r="L604" s="143"/>
      <c r="M604" s="40"/>
      <c r="N604" s="41"/>
      <c r="O604" s="42"/>
      <c r="P604" s="44"/>
      <c r="Q604" s="44"/>
      <c r="R604" s="44"/>
      <c r="S604" s="44"/>
      <c r="T604" s="45"/>
      <c r="U604" s="46"/>
      <c r="V604" s="152"/>
    </row>
    <row r="605" spans="1:22" ht="12.75">
      <c r="A605" s="146"/>
      <c r="B605" s="141"/>
      <c r="C605" s="149" t="str">
        <f>IFERROR(VLOOKUP(B605,VALIDACIÓN!A:B,2,FALSE),"INDICAR DISTRITO")</f>
        <v>INDICAR DISTRITO</v>
      </c>
      <c r="D605" s="141"/>
      <c r="E605" s="141"/>
      <c r="F605" s="141"/>
      <c r="G605" s="141"/>
      <c r="H605" s="141"/>
      <c r="I605" s="141"/>
      <c r="J605" s="144"/>
      <c r="K605" s="141"/>
      <c r="L605" s="145" t="str">
        <f>CONCATENATE(H605," - ",I605)</f>
        <v xml:space="preserve"> - </v>
      </c>
      <c r="M605" s="25" t="str">
        <f ca="1">IFERROR(__xludf.DUMMYFUNCTION("IFERROR(ArrayFormula(QUERY(TRIM('VALIDACIÓN'!$C$2:$H$61),""SELECT Col2, Col3, Col4 WHERE Col1='""&amp;L605&amp;""'"")),""COMPLETAR LOS CAMPOS DE AÑO, CUATRIMESTRE Y ORIENTACIÓN"")"),"COMPLETAR LOS CAMPOS DE AÑO, CUATRIMESTRE Y ORIENTACIÓN")</f>
        <v>COMPLETAR LOS CAMPOS DE AÑO, CUATRIMESTRE Y ORIENTACIÓN</v>
      </c>
      <c r="N605" s="26"/>
      <c r="O605" s="27"/>
      <c r="P605" s="28"/>
      <c r="Q605" s="28"/>
      <c r="R605" s="28"/>
      <c r="S605" s="28"/>
      <c r="T605" s="29"/>
      <c r="U605" s="30"/>
      <c r="V605" s="150"/>
    </row>
    <row r="606" spans="1:22" ht="12.75">
      <c r="A606" s="147"/>
      <c r="B606" s="142"/>
      <c r="C606" s="142"/>
      <c r="D606" s="142"/>
      <c r="E606" s="142"/>
      <c r="F606" s="142"/>
      <c r="G606" s="142"/>
      <c r="H606" s="142"/>
      <c r="I606" s="142"/>
      <c r="J606" s="142"/>
      <c r="K606" s="142"/>
      <c r="L606" s="142"/>
      <c r="M606" s="31"/>
      <c r="N606" s="32"/>
      <c r="O606" s="33"/>
      <c r="P606" s="35"/>
      <c r="Q606" s="35"/>
      <c r="R606" s="34"/>
      <c r="S606" s="35"/>
      <c r="T606" s="36"/>
      <c r="U606" s="37"/>
      <c r="V606" s="151"/>
    </row>
    <row r="607" spans="1:22" ht="12.75">
      <c r="A607" s="147"/>
      <c r="B607" s="142"/>
      <c r="C607" s="142"/>
      <c r="D607" s="142"/>
      <c r="E607" s="142"/>
      <c r="F607" s="142"/>
      <c r="G607" s="142"/>
      <c r="H607" s="142"/>
      <c r="I607" s="142"/>
      <c r="J607" s="142"/>
      <c r="K607" s="142"/>
      <c r="L607" s="142"/>
      <c r="M607" s="31"/>
      <c r="N607" s="32"/>
      <c r="O607" s="33"/>
      <c r="P607" s="35"/>
      <c r="Q607" s="35"/>
      <c r="R607" s="34"/>
      <c r="S607" s="35"/>
      <c r="T607" s="36"/>
      <c r="U607" s="37"/>
      <c r="V607" s="151"/>
    </row>
    <row r="608" spans="1:22" ht="12.75">
      <c r="A608" s="147"/>
      <c r="B608" s="142"/>
      <c r="C608" s="142"/>
      <c r="D608" s="142"/>
      <c r="E608" s="142"/>
      <c r="F608" s="142"/>
      <c r="G608" s="142"/>
      <c r="H608" s="142"/>
      <c r="I608" s="142"/>
      <c r="J608" s="142"/>
      <c r="K608" s="142"/>
      <c r="L608" s="142"/>
      <c r="M608" s="31"/>
      <c r="N608" s="32"/>
      <c r="O608" s="33"/>
      <c r="P608" s="34"/>
      <c r="Q608" s="35"/>
      <c r="R608" s="35"/>
      <c r="S608" s="35"/>
      <c r="T608" s="38"/>
      <c r="U608" s="39"/>
      <c r="V608" s="151"/>
    </row>
    <row r="609" spans="1:22" ht="13.5" thickBot="1">
      <c r="A609" s="148"/>
      <c r="B609" s="143"/>
      <c r="C609" s="143"/>
      <c r="D609" s="143"/>
      <c r="E609" s="143"/>
      <c r="F609" s="143"/>
      <c r="G609" s="143"/>
      <c r="H609" s="143"/>
      <c r="I609" s="143"/>
      <c r="J609" s="143"/>
      <c r="K609" s="143"/>
      <c r="L609" s="143"/>
      <c r="M609" s="40"/>
      <c r="N609" s="41"/>
      <c r="O609" s="42"/>
      <c r="P609" s="44"/>
      <c r="Q609" s="44"/>
      <c r="R609" s="44"/>
      <c r="S609" s="44"/>
      <c r="T609" s="45"/>
      <c r="U609" s="46"/>
      <c r="V609" s="152"/>
    </row>
    <row r="610" spans="1:22" ht="12.75">
      <c r="A610" s="146"/>
      <c r="B610" s="141"/>
      <c r="C610" s="149" t="str">
        <f>IFERROR(VLOOKUP(B610,VALIDACIÓN!A:B,2,FALSE),"INDICAR DISTRITO")</f>
        <v>INDICAR DISTRITO</v>
      </c>
      <c r="D610" s="141"/>
      <c r="E610" s="141"/>
      <c r="F610" s="141"/>
      <c r="G610" s="141"/>
      <c r="H610" s="141"/>
      <c r="I610" s="141"/>
      <c r="J610" s="144"/>
      <c r="K610" s="141"/>
      <c r="L610" s="145" t="str">
        <f>CONCATENATE(H610," - ",I610)</f>
        <v xml:space="preserve"> - </v>
      </c>
      <c r="M610" s="25" t="str">
        <f ca="1">IFERROR(__xludf.DUMMYFUNCTION("IFERROR(ArrayFormula(QUERY(TRIM('VALIDACIÓN'!$C$2:$H$61),""SELECT Col2, Col3, Col4 WHERE Col1='""&amp;L610&amp;""'"")),""COMPLETAR LOS CAMPOS DE AÑO, CUATRIMESTRE Y ORIENTACIÓN"")"),"COMPLETAR LOS CAMPOS DE AÑO, CUATRIMESTRE Y ORIENTACIÓN")</f>
        <v>COMPLETAR LOS CAMPOS DE AÑO, CUATRIMESTRE Y ORIENTACIÓN</v>
      </c>
      <c r="N610" s="26"/>
      <c r="O610" s="27"/>
      <c r="P610" s="28"/>
      <c r="Q610" s="28"/>
      <c r="R610" s="28"/>
      <c r="S610" s="28"/>
      <c r="T610" s="29"/>
      <c r="U610" s="30"/>
      <c r="V610" s="150"/>
    </row>
    <row r="611" spans="1:22" ht="12.75">
      <c r="A611" s="147"/>
      <c r="B611" s="142"/>
      <c r="C611" s="142"/>
      <c r="D611" s="142"/>
      <c r="E611" s="142"/>
      <c r="F611" s="142"/>
      <c r="G611" s="142"/>
      <c r="H611" s="142"/>
      <c r="I611" s="142"/>
      <c r="J611" s="142"/>
      <c r="K611" s="142"/>
      <c r="L611" s="142"/>
      <c r="M611" s="31"/>
      <c r="N611" s="32"/>
      <c r="O611" s="33"/>
      <c r="P611" s="35"/>
      <c r="Q611" s="35"/>
      <c r="R611" s="34"/>
      <c r="S611" s="35"/>
      <c r="T611" s="36"/>
      <c r="U611" s="37"/>
      <c r="V611" s="151"/>
    </row>
    <row r="612" spans="1:22" ht="12.75">
      <c r="A612" s="147"/>
      <c r="B612" s="142"/>
      <c r="C612" s="142"/>
      <c r="D612" s="142"/>
      <c r="E612" s="142"/>
      <c r="F612" s="142"/>
      <c r="G612" s="142"/>
      <c r="H612" s="142"/>
      <c r="I612" s="142"/>
      <c r="J612" s="142"/>
      <c r="K612" s="142"/>
      <c r="L612" s="142"/>
      <c r="M612" s="31"/>
      <c r="N612" s="32"/>
      <c r="O612" s="33"/>
      <c r="P612" s="35"/>
      <c r="Q612" s="35"/>
      <c r="R612" s="34"/>
      <c r="S612" s="35"/>
      <c r="T612" s="36"/>
      <c r="U612" s="37"/>
      <c r="V612" s="151"/>
    </row>
    <row r="613" spans="1:22" ht="12.75">
      <c r="A613" s="147"/>
      <c r="B613" s="142"/>
      <c r="C613" s="142"/>
      <c r="D613" s="142"/>
      <c r="E613" s="142"/>
      <c r="F613" s="142"/>
      <c r="G613" s="142"/>
      <c r="H613" s="142"/>
      <c r="I613" s="142"/>
      <c r="J613" s="142"/>
      <c r="K613" s="142"/>
      <c r="L613" s="142"/>
      <c r="M613" s="31"/>
      <c r="N613" s="32"/>
      <c r="O613" s="33"/>
      <c r="P613" s="34"/>
      <c r="Q613" s="35"/>
      <c r="R613" s="35"/>
      <c r="S613" s="35"/>
      <c r="T613" s="38"/>
      <c r="U613" s="39"/>
      <c r="V613" s="151"/>
    </row>
    <row r="614" spans="1:22" ht="13.5" thickBot="1">
      <c r="A614" s="148"/>
      <c r="B614" s="143"/>
      <c r="C614" s="143"/>
      <c r="D614" s="143"/>
      <c r="E614" s="143"/>
      <c r="F614" s="143"/>
      <c r="G614" s="143"/>
      <c r="H614" s="143"/>
      <c r="I614" s="143"/>
      <c r="J614" s="143"/>
      <c r="K614" s="143"/>
      <c r="L614" s="143"/>
      <c r="M614" s="40"/>
      <c r="N614" s="41"/>
      <c r="O614" s="42"/>
      <c r="P614" s="44"/>
      <c r="Q614" s="44"/>
      <c r="R614" s="44"/>
      <c r="S614" s="44"/>
      <c r="T614" s="45"/>
      <c r="U614" s="46"/>
      <c r="V614" s="152"/>
    </row>
    <row r="615" spans="1:22" ht="12.75">
      <c r="A615" s="146"/>
      <c r="B615" s="141"/>
      <c r="C615" s="149" t="str">
        <f>IFERROR(VLOOKUP(B615,VALIDACIÓN!A:B,2,FALSE),"INDICAR DISTRITO")</f>
        <v>INDICAR DISTRITO</v>
      </c>
      <c r="D615" s="141"/>
      <c r="E615" s="141"/>
      <c r="F615" s="141"/>
      <c r="G615" s="141"/>
      <c r="H615" s="141"/>
      <c r="I615" s="141"/>
      <c r="J615" s="144"/>
      <c r="K615" s="141"/>
      <c r="L615" s="145" t="str">
        <f>CONCATENATE(H615," - ",I615)</f>
        <v xml:space="preserve"> - </v>
      </c>
      <c r="M615" s="25" t="str">
        <f ca="1">IFERROR(__xludf.DUMMYFUNCTION("IFERROR(ArrayFormula(QUERY(TRIM('VALIDACIÓN'!$C$2:$H$61),""SELECT Col2, Col3, Col4 WHERE Col1='""&amp;L615&amp;""'"")),""COMPLETAR LOS CAMPOS DE AÑO, CUATRIMESTRE Y ORIENTACIÓN"")"),"COMPLETAR LOS CAMPOS DE AÑO, CUATRIMESTRE Y ORIENTACIÓN")</f>
        <v>COMPLETAR LOS CAMPOS DE AÑO, CUATRIMESTRE Y ORIENTACIÓN</v>
      </c>
      <c r="N615" s="26"/>
      <c r="O615" s="27"/>
      <c r="P615" s="28"/>
      <c r="Q615" s="28"/>
      <c r="R615" s="28"/>
      <c r="S615" s="28"/>
      <c r="T615" s="29"/>
      <c r="U615" s="30"/>
      <c r="V615" s="150"/>
    </row>
    <row r="616" spans="1:22" ht="12.75">
      <c r="A616" s="147"/>
      <c r="B616" s="142"/>
      <c r="C616" s="142"/>
      <c r="D616" s="142"/>
      <c r="E616" s="142"/>
      <c r="F616" s="142"/>
      <c r="G616" s="142"/>
      <c r="H616" s="142"/>
      <c r="I616" s="142"/>
      <c r="J616" s="142"/>
      <c r="K616" s="142"/>
      <c r="L616" s="142"/>
      <c r="M616" s="31"/>
      <c r="N616" s="32"/>
      <c r="O616" s="33"/>
      <c r="P616" s="35"/>
      <c r="Q616" s="35"/>
      <c r="R616" s="34"/>
      <c r="S616" s="35"/>
      <c r="T616" s="36"/>
      <c r="U616" s="37"/>
      <c r="V616" s="151"/>
    </row>
    <row r="617" spans="1:22" ht="12.75">
      <c r="A617" s="147"/>
      <c r="B617" s="142"/>
      <c r="C617" s="142"/>
      <c r="D617" s="142"/>
      <c r="E617" s="142"/>
      <c r="F617" s="142"/>
      <c r="G617" s="142"/>
      <c r="H617" s="142"/>
      <c r="I617" s="142"/>
      <c r="J617" s="142"/>
      <c r="K617" s="142"/>
      <c r="L617" s="142"/>
      <c r="M617" s="31"/>
      <c r="N617" s="32"/>
      <c r="O617" s="33"/>
      <c r="P617" s="35"/>
      <c r="Q617" s="35"/>
      <c r="R617" s="34"/>
      <c r="S617" s="35"/>
      <c r="T617" s="36"/>
      <c r="U617" s="37"/>
      <c r="V617" s="151"/>
    </row>
    <row r="618" spans="1:22" ht="12.75">
      <c r="A618" s="147"/>
      <c r="B618" s="142"/>
      <c r="C618" s="142"/>
      <c r="D618" s="142"/>
      <c r="E618" s="142"/>
      <c r="F618" s="142"/>
      <c r="G618" s="142"/>
      <c r="H618" s="142"/>
      <c r="I618" s="142"/>
      <c r="J618" s="142"/>
      <c r="K618" s="142"/>
      <c r="L618" s="142"/>
      <c r="M618" s="31"/>
      <c r="N618" s="32"/>
      <c r="O618" s="33"/>
      <c r="P618" s="34"/>
      <c r="Q618" s="35"/>
      <c r="R618" s="35"/>
      <c r="S618" s="35"/>
      <c r="T618" s="38"/>
      <c r="U618" s="39"/>
      <c r="V618" s="151"/>
    </row>
    <row r="619" spans="1:22" ht="13.5" thickBot="1">
      <c r="A619" s="148"/>
      <c r="B619" s="143"/>
      <c r="C619" s="143"/>
      <c r="D619" s="143"/>
      <c r="E619" s="143"/>
      <c r="F619" s="143"/>
      <c r="G619" s="143"/>
      <c r="H619" s="143"/>
      <c r="I619" s="143"/>
      <c r="J619" s="143"/>
      <c r="K619" s="143"/>
      <c r="L619" s="143"/>
      <c r="M619" s="40"/>
      <c r="N619" s="41"/>
      <c r="O619" s="42"/>
      <c r="P619" s="44"/>
      <c r="Q619" s="44"/>
      <c r="R619" s="44"/>
      <c r="S619" s="44"/>
      <c r="T619" s="45"/>
      <c r="U619" s="46"/>
      <c r="V619" s="152"/>
    </row>
    <row r="620" spans="1:22" ht="12.75">
      <c r="A620" s="146"/>
      <c r="B620" s="141"/>
      <c r="C620" s="149" t="str">
        <f>IFERROR(VLOOKUP(B620,VALIDACIÓN!A:B,2,FALSE),"INDICAR DISTRITO")</f>
        <v>INDICAR DISTRITO</v>
      </c>
      <c r="D620" s="141"/>
      <c r="E620" s="141"/>
      <c r="F620" s="141"/>
      <c r="G620" s="141"/>
      <c r="H620" s="141"/>
      <c r="I620" s="141"/>
      <c r="J620" s="144"/>
      <c r="K620" s="141"/>
      <c r="L620" s="145" t="str">
        <f>CONCATENATE(H620," - ",I620)</f>
        <v xml:space="preserve"> - </v>
      </c>
      <c r="M620" s="25" t="str">
        <f ca="1">IFERROR(__xludf.DUMMYFUNCTION("IFERROR(ArrayFormula(QUERY(TRIM('VALIDACIÓN'!$C$2:$H$61),""SELECT Col2, Col3, Col4 WHERE Col1='""&amp;L620&amp;""'"")),""COMPLETAR LOS CAMPOS DE AÑO, CUATRIMESTRE Y ORIENTACIÓN"")"),"COMPLETAR LOS CAMPOS DE AÑO, CUATRIMESTRE Y ORIENTACIÓN")</f>
        <v>COMPLETAR LOS CAMPOS DE AÑO, CUATRIMESTRE Y ORIENTACIÓN</v>
      </c>
      <c r="N620" s="26"/>
      <c r="O620" s="27"/>
      <c r="P620" s="28"/>
      <c r="Q620" s="28"/>
      <c r="R620" s="28"/>
      <c r="S620" s="28"/>
      <c r="T620" s="29"/>
      <c r="U620" s="30"/>
      <c r="V620" s="150"/>
    </row>
    <row r="621" spans="1:22" ht="12.75">
      <c r="A621" s="147"/>
      <c r="B621" s="142"/>
      <c r="C621" s="142"/>
      <c r="D621" s="142"/>
      <c r="E621" s="142"/>
      <c r="F621" s="142"/>
      <c r="G621" s="142"/>
      <c r="H621" s="142"/>
      <c r="I621" s="142"/>
      <c r="J621" s="142"/>
      <c r="K621" s="142"/>
      <c r="L621" s="142"/>
      <c r="M621" s="31"/>
      <c r="N621" s="32"/>
      <c r="O621" s="33"/>
      <c r="P621" s="35"/>
      <c r="Q621" s="35"/>
      <c r="R621" s="34"/>
      <c r="S621" s="35"/>
      <c r="T621" s="36"/>
      <c r="U621" s="37"/>
      <c r="V621" s="151"/>
    </row>
    <row r="622" spans="1:22" ht="12.75">
      <c r="A622" s="147"/>
      <c r="B622" s="142"/>
      <c r="C622" s="142"/>
      <c r="D622" s="142"/>
      <c r="E622" s="142"/>
      <c r="F622" s="142"/>
      <c r="G622" s="142"/>
      <c r="H622" s="142"/>
      <c r="I622" s="142"/>
      <c r="J622" s="142"/>
      <c r="K622" s="142"/>
      <c r="L622" s="142"/>
      <c r="M622" s="31"/>
      <c r="N622" s="32"/>
      <c r="O622" s="33"/>
      <c r="P622" s="35"/>
      <c r="Q622" s="35"/>
      <c r="R622" s="34"/>
      <c r="S622" s="35"/>
      <c r="T622" s="36"/>
      <c r="U622" s="37"/>
      <c r="V622" s="151"/>
    </row>
    <row r="623" spans="1:22" ht="12.75">
      <c r="A623" s="147"/>
      <c r="B623" s="142"/>
      <c r="C623" s="142"/>
      <c r="D623" s="142"/>
      <c r="E623" s="142"/>
      <c r="F623" s="142"/>
      <c r="G623" s="142"/>
      <c r="H623" s="142"/>
      <c r="I623" s="142"/>
      <c r="J623" s="142"/>
      <c r="K623" s="142"/>
      <c r="L623" s="142"/>
      <c r="M623" s="31"/>
      <c r="N623" s="32"/>
      <c r="O623" s="33"/>
      <c r="P623" s="34"/>
      <c r="Q623" s="35"/>
      <c r="R623" s="35"/>
      <c r="S623" s="35"/>
      <c r="T623" s="38"/>
      <c r="U623" s="39"/>
      <c r="V623" s="151"/>
    </row>
    <row r="624" spans="1:22" ht="13.5" thickBot="1">
      <c r="A624" s="148"/>
      <c r="B624" s="143"/>
      <c r="C624" s="143"/>
      <c r="D624" s="143"/>
      <c r="E624" s="143"/>
      <c r="F624" s="143"/>
      <c r="G624" s="143"/>
      <c r="H624" s="143"/>
      <c r="I624" s="143"/>
      <c r="J624" s="143"/>
      <c r="K624" s="143"/>
      <c r="L624" s="143"/>
      <c r="M624" s="40"/>
      <c r="N624" s="41"/>
      <c r="O624" s="42"/>
      <c r="P624" s="44"/>
      <c r="Q624" s="44"/>
      <c r="R624" s="44"/>
      <c r="S624" s="44"/>
      <c r="T624" s="45"/>
      <c r="U624" s="46"/>
      <c r="V624" s="152"/>
    </row>
    <row r="625" spans="1:22" ht="12.75">
      <c r="A625" s="146"/>
      <c r="B625" s="141"/>
      <c r="C625" s="149" t="str">
        <f>IFERROR(VLOOKUP(B625,VALIDACIÓN!A:B,2,FALSE),"INDICAR DISTRITO")</f>
        <v>INDICAR DISTRITO</v>
      </c>
      <c r="D625" s="141"/>
      <c r="E625" s="141"/>
      <c r="F625" s="141"/>
      <c r="G625" s="141"/>
      <c r="H625" s="141"/>
      <c r="I625" s="141"/>
      <c r="J625" s="144"/>
      <c r="K625" s="141"/>
      <c r="L625" s="145" t="str">
        <f>CONCATENATE(H625," - ",I625)</f>
        <v xml:space="preserve"> - </v>
      </c>
      <c r="M625" s="25" t="str">
        <f ca="1">IFERROR(__xludf.DUMMYFUNCTION("IFERROR(ArrayFormula(QUERY(TRIM('VALIDACIÓN'!$C$2:$H$61),""SELECT Col2, Col3, Col4 WHERE Col1='""&amp;L625&amp;""'"")),""COMPLETAR LOS CAMPOS DE AÑO, CUATRIMESTRE Y ORIENTACIÓN"")"),"COMPLETAR LOS CAMPOS DE AÑO, CUATRIMESTRE Y ORIENTACIÓN")</f>
        <v>COMPLETAR LOS CAMPOS DE AÑO, CUATRIMESTRE Y ORIENTACIÓN</v>
      </c>
      <c r="N625" s="26"/>
      <c r="O625" s="27"/>
      <c r="P625" s="28"/>
      <c r="Q625" s="28"/>
      <c r="R625" s="28"/>
      <c r="S625" s="28"/>
      <c r="T625" s="29"/>
      <c r="U625" s="30"/>
      <c r="V625" s="150"/>
    </row>
    <row r="626" spans="1:22" ht="12.75">
      <c r="A626" s="147"/>
      <c r="B626" s="142"/>
      <c r="C626" s="142"/>
      <c r="D626" s="142"/>
      <c r="E626" s="142"/>
      <c r="F626" s="142"/>
      <c r="G626" s="142"/>
      <c r="H626" s="142"/>
      <c r="I626" s="142"/>
      <c r="J626" s="142"/>
      <c r="K626" s="142"/>
      <c r="L626" s="142"/>
      <c r="M626" s="31"/>
      <c r="N626" s="32"/>
      <c r="O626" s="33"/>
      <c r="P626" s="35"/>
      <c r="Q626" s="35"/>
      <c r="R626" s="34"/>
      <c r="S626" s="35"/>
      <c r="T626" s="36"/>
      <c r="U626" s="37"/>
      <c r="V626" s="151"/>
    </row>
    <row r="627" spans="1:22" ht="12.75">
      <c r="A627" s="147"/>
      <c r="B627" s="142"/>
      <c r="C627" s="142"/>
      <c r="D627" s="142"/>
      <c r="E627" s="142"/>
      <c r="F627" s="142"/>
      <c r="G627" s="142"/>
      <c r="H627" s="142"/>
      <c r="I627" s="142"/>
      <c r="J627" s="142"/>
      <c r="K627" s="142"/>
      <c r="L627" s="142"/>
      <c r="M627" s="31"/>
      <c r="N627" s="32"/>
      <c r="O627" s="33"/>
      <c r="P627" s="35"/>
      <c r="Q627" s="35"/>
      <c r="R627" s="34"/>
      <c r="S627" s="35"/>
      <c r="T627" s="36"/>
      <c r="U627" s="37"/>
      <c r="V627" s="151"/>
    </row>
    <row r="628" spans="1:22" ht="12.75">
      <c r="A628" s="147"/>
      <c r="B628" s="142"/>
      <c r="C628" s="142"/>
      <c r="D628" s="142"/>
      <c r="E628" s="142"/>
      <c r="F628" s="142"/>
      <c r="G628" s="142"/>
      <c r="H628" s="142"/>
      <c r="I628" s="142"/>
      <c r="J628" s="142"/>
      <c r="K628" s="142"/>
      <c r="L628" s="142"/>
      <c r="M628" s="31"/>
      <c r="N628" s="32"/>
      <c r="O628" s="33"/>
      <c r="P628" s="34"/>
      <c r="Q628" s="35"/>
      <c r="R628" s="35"/>
      <c r="S628" s="35"/>
      <c r="T628" s="38"/>
      <c r="U628" s="39"/>
      <c r="V628" s="151"/>
    </row>
    <row r="629" spans="1:22" ht="13.5" thickBot="1">
      <c r="A629" s="148"/>
      <c r="B629" s="143"/>
      <c r="C629" s="143"/>
      <c r="D629" s="143"/>
      <c r="E629" s="143"/>
      <c r="F629" s="143"/>
      <c r="G629" s="143"/>
      <c r="H629" s="143"/>
      <c r="I629" s="143"/>
      <c r="J629" s="143"/>
      <c r="K629" s="143"/>
      <c r="L629" s="143"/>
      <c r="M629" s="40"/>
      <c r="N629" s="41"/>
      <c r="O629" s="42"/>
      <c r="P629" s="44"/>
      <c r="Q629" s="44"/>
      <c r="R629" s="44"/>
      <c r="S629" s="44"/>
      <c r="T629" s="45"/>
      <c r="U629" s="46"/>
      <c r="V629" s="152"/>
    </row>
    <row r="630" spans="1:22" ht="12.75">
      <c r="A630" s="146"/>
      <c r="B630" s="141"/>
      <c r="C630" s="149" t="str">
        <f>IFERROR(VLOOKUP(B630,VALIDACIÓN!A:B,2,FALSE),"INDICAR DISTRITO")</f>
        <v>INDICAR DISTRITO</v>
      </c>
      <c r="D630" s="141"/>
      <c r="E630" s="141"/>
      <c r="F630" s="141"/>
      <c r="G630" s="141"/>
      <c r="H630" s="141"/>
      <c r="I630" s="141"/>
      <c r="J630" s="144"/>
      <c r="K630" s="141"/>
      <c r="L630" s="145" t="str">
        <f>CONCATENATE(H630," - ",I630)</f>
        <v xml:space="preserve"> - </v>
      </c>
      <c r="M630" s="25" t="str">
        <f ca="1">IFERROR(__xludf.DUMMYFUNCTION("IFERROR(ArrayFormula(QUERY(TRIM('VALIDACIÓN'!$C$2:$H$61),""SELECT Col2, Col3, Col4 WHERE Col1='""&amp;L630&amp;""'"")),""COMPLETAR LOS CAMPOS DE AÑO, CUATRIMESTRE Y ORIENTACIÓN"")"),"COMPLETAR LOS CAMPOS DE AÑO, CUATRIMESTRE Y ORIENTACIÓN")</f>
        <v>COMPLETAR LOS CAMPOS DE AÑO, CUATRIMESTRE Y ORIENTACIÓN</v>
      </c>
      <c r="N630" s="26"/>
      <c r="O630" s="27"/>
      <c r="P630" s="28"/>
      <c r="Q630" s="28"/>
      <c r="R630" s="28"/>
      <c r="S630" s="28"/>
      <c r="T630" s="29"/>
      <c r="U630" s="30"/>
      <c r="V630" s="150"/>
    </row>
    <row r="631" spans="1:22" ht="12.75">
      <c r="A631" s="147"/>
      <c r="B631" s="142"/>
      <c r="C631" s="142"/>
      <c r="D631" s="142"/>
      <c r="E631" s="142"/>
      <c r="F631" s="142"/>
      <c r="G631" s="142"/>
      <c r="H631" s="142"/>
      <c r="I631" s="142"/>
      <c r="J631" s="142"/>
      <c r="K631" s="142"/>
      <c r="L631" s="142"/>
      <c r="M631" s="31"/>
      <c r="N631" s="32"/>
      <c r="O631" s="33"/>
      <c r="P631" s="35"/>
      <c r="Q631" s="35"/>
      <c r="R631" s="34"/>
      <c r="S631" s="35"/>
      <c r="T631" s="36"/>
      <c r="U631" s="37"/>
      <c r="V631" s="151"/>
    </row>
    <row r="632" spans="1:22" ht="12.75">
      <c r="A632" s="147"/>
      <c r="B632" s="142"/>
      <c r="C632" s="142"/>
      <c r="D632" s="142"/>
      <c r="E632" s="142"/>
      <c r="F632" s="142"/>
      <c r="G632" s="142"/>
      <c r="H632" s="142"/>
      <c r="I632" s="142"/>
      <c r="J632" s="142"/>
      <c r="K632" s="142"/>
      <c r="L632" s="142"/>
      <c r="M632" s="31"/>
      <c r="N632" s="32"/>
      <c r="O632" s="33"/>
      <c r="P632" s="35"/>
      <c r="Q632" s="35"/>
      <c r="R632" s="34"/>
      <c r="S632" s="35"/>
      <c r="T632" s="36"/>
      <c r="U632" s="37"/>
      <c r="V632" s="151"/>
    </row>
    <row r="633" spans="1:22" ht="12.75">
      <c r="A633" s="147"/>
      <c r="B633" s="142"/>
      <c r="C633" s="142"/>
      <c r="D633" s="142"/>
      <c r="E633" s="142"/>
      <c r="F633" s="142"/>
      <c r="G633" s="142"/>
      <c r="H633" s="142"/>
      <c r="I633" s="142"/>
      <c r="J633" s="142"/>
      <c r="K633" s="142"/>
      <c r="L633" s="142"/>
      <c r="M633" s="31"/>
      <c r="N633" s="32"/>
      <c r="O633" s="33"/>
      <c r="P633" s="34"/>
      <c r="Q633" s="35"/>
      <c r="R633" s="35"/>
      <c r="S633" s="35"/>
      <c r="T633" s="38"/>
      <c r="U633" s="39"/>
      <c r="V633" s="151"/>
    </row>
    <row r="634" spans="1:22" ht="13.5" thickBot="1">
      <c r="A634" s="148"/>
      <c r="B634" s="143"/>
      <c r="C634" s="143"/>
      <c r="D634" s="143"/>
      <c r="E634" s="143"/>
      <c r="F634" s="143"/>
      <c r="G634" s="143"/>
      <c r="H634" s="143"/>
      <c r="I634" s="143"/>
      <c r="J634" s="143"/>
      <c r="K634" s="143"/>
      <c r="L634" s="143"/>
      <c r="M634" s="40"/>
      <c r="N634" s="41"/>
      <c r="O634" s="42"/>
      <c r="P634" s="44"/>
      <c r="Q634" s="44"/>
      <c r="R634" s="44"/>
      <c r="S634" s="44"/>
      <c r="T634" s="45"/>
      <c r="U634" s="46"/>
      <c r="V634" s="152"/>
    </row>
    <row r="635" spans="1:22" ht="12.75">
      <c r="A635" s="146"/>
      <c r="B635" s="141"/>
      <c r="C635" s="149" t="str">
        <f>IFERROR(VLOOKUP(B635,VALIDACIÓN!A:B,2,FALSE),"INDICAR DISTRITO")</f>
        <v>INDICAR DISTRITO</v>
      </c>
      <c r="D635" s="141"/>
      <c r="E635" s="141"/>
      <c r="F635" s="141"/>
      <c r="G635" s="141"/>
      <c r="H635" s="141"/>
      <c r="I635" s="141"/>
      <c r="J635" s="144"/>
      <c r="K635" s="141"/>
      <c r="L635" s="145" t="str">
        <f>CONCATENATE(H635," - ",I635)</f>
        <v xml:space="preserve"> - </v>
      </c>
      <c r="M635" s="25" t="str">
        <f ca="1">IFERROR(__xludf.DUMMYFUNCTION("IFERROR(ArrayFormula(QUERY(TRIM('VALIDACIÓN'!$C$2:$H$61),""SELECT Col2, Col3, Col4 WHERE Col1='""&amp;L635&amp;""'"")),""COMPLETAR LOS CAMPOS DE AÑO, CUATRIMESTRE Y ORIENTACIÓN"")"),"COMPLETAR LOS CAMPOS DE AÑO, CUATRIMESTRE Y ORIENTACIÓN")</f>
        <v>COMPLETAR LOS CAMPOS DE AÑO, CUATRIMESTRE Y ORIENTACIÓN</v>
      </c>
      <c r="N635" s="26"/>
      <c r="O635" s="27"/>
      <c r="P635" s="28"/>
      <c r="Q635" s="28"/>
      <c r="R635" s="28"/>
      <c r="S635" s="28"/>
      <c r="T635" s="29"/>
      <c r="U635" s="30"/>
      <c r="V635" s="150"/>
    </row>
    <row r="636" spans="1:22" ht="12.75">
      <c r="A636" s="147"/>
      <c r="B636" s="142"/>
      <c r="C636" s="142"/>
      <c r="D636" s="142"/>
      <c r="E636" s="142"/>
      <c r="F636" s="142"/>
      <c r="G636" s="142"/>
      <c r="H636" s="142"/>
      <c r="I636" s="142"/>
      <c r="J636" s="142"/>
      <c r="K636" s="142"/>
      <c r="L636" s="142"/>
      <c r="M636" s="31"/>
      <c r="N636" s="32"/>
      <c r="O636" s="33"/>
      <c r="P636" s="35"/>
      <c r="Q636" s="35"/>
      <c r="R636" s="34"/>
      <c r="S636" s="35"/>
      <c r="T636" s="36"/>
      <c r="U636" s="37"/>
      <c r="V636" s="151"/>
    </row>
    <row r="637" spans="1:22" ht="12.75">
      <c r="A637" s="147"/>
      <c r="B637" s="142"/>
      <c r="C637" s="142"/>
      <c r="D637" s="142"/>
      <c r="E637" s="142"/>
      <c r="F637" s="142"/>
      <c r="G637" s="142"/>
      <c r="H637" s="142"/>
      <c r="I637" s="142"/>
      <c r="J637" s="142"/>
      <c r="K637" s="142"/>
      <c r="L637" s="142"/>
      <c r="M637" s="31"/>
      <c r="N637" s="32"/>
      <c r="O637" s="33"/>
      <c r="P637" s="35"/>
      <c r="Q637" s="35"/>
      <c r="R637" s="34"/>
      <c r="S637" s="35"/>
      <c r="T637" s="36"/>
      <c r="U637" s="37"/>
      <c r="V637" s="151"/>
    </row>
    <row r="638" spans="1:22" ht="12.75">
      <c r="A638" s="147"/>
      <c r="B638" s="142"/>
      <c r="C638" s="142"/>
      <c r="D638" s="142"/>
      <c r="E638" s="142"/>
      <c r="F638" s="142"/>
      <c r="G638" s="142"/>
      <c r="H638" s="142"/>
      <c r="I638" s="142"/>
      <c r="J638" s="142"/>
      <c r="K638" s="142"/>
      <c r="L638" s="142"/>
      <c r="M638" s="31"/>
      <c r="N638" s="32"/>
      <c r="O638" s="33"/>
      <c r="P638" s="34"/>
      <c r="Q638" s="35"/>
      <c r="R638" s="35"/>
      <c r="S638" s="35"/>
      <c r="T638" s="38"/>
      <c r="U638" s="39"/>
      <c r="V638" s="151"/>
    </row>
    <row r="639" spans="1:22" ht="13.5" thickBot="1">
      <c r="A639" s="148"/>
      <c r="B639" s="143"/>
      <c r="C639" s="143"/>
      <c r="D639" s="143"/>
      <c r="E639" s="143"/>
      <c r="F639" s="143"/>
      <c r="G639" s="143"/>
      <c r="H639" s="143"/>
      <c r="I639" s="143"/>
      <c r="J639" s="143"/>
      <c r="K639" s="143"/>
      <c r="L639" s="143"/>
      <c r="M639" s="40"/>
      <c r="N639" s="41"/>
      <c r="O639" s="42"/>
      <c r="P639" s="44"/>
      <c r="Q639" s="44"/>
      <c r="R639" s="44"/>
      <c r="S639" s="44"/>
      <c r="T639" s="45"/>
      <c r="U639" s="46"/>
      <c r="V639" s="152"/>
    </row>
    <row r="640" spans="1:22" ht="12.75">
      <c r="A640" s="146"/>
      <c r="B640" s="141"/>
      <c r="C640" s="149" t="str">
        <f>IFERROR(VLOOKUP(B640,VALIDACIÓN!A:B,2,FALSE),"INDICAR DISTRITO")</f>
        <v>INDICAR DISTRITO</v>
      </c>
      <c r="D640" s="141"/>
      <c r="E640" s="141"/>
      <c r="F640" s="141"/>
      <c r="G640" s="141"/>
      <c r="H640" s="141"/>
      <c r="I640" s="141"/>
      <c r="J640" s="144"/>
      <c r="K640" s="141"/>
      <c r="L640" s="145" t="str">
        <f>CONCATENATE(H640," - ",I640)</f>
        <v xml:space="preserve"> - </v>
      </c>
      <c r="M640" s="25" t="str">
        <f ca="1">IFERROR(__xludf.DUMMYFUNCTION("IFERROR(ArrayFormula(QUERY(TRIM('VALIDACIÓN'!$C$2:$H$61),""SELECT Col2, Col3, Col4 WHERE Col1='""&amp;L640&amp;""'"")),""COMPLETAR LOS CAMPOS DE AÑO, CUATRIMESTRE Y ORIENTACIÓN"")"),"COMPLETAR LOS CAMPOS DE AÑO, CUATRIMESTRE Y ORIENTACIÓN")</f>
        <v>COMPLETAR LOS CAMPOS DE AÑO, CUATRIMESTRE Y ORIENTACIÓN</v>
      </c>
      <c r="N640" s="26"/>
      <c r="O640" s="27"/>
      <c r="P640" s="28"/>
      <c r="Q640" s="28"/>
      <c r="R640" s="28"/>
      <c r="S640" s="28"/>
      <c r="T640" s="29"/>
      <c r="U640" s="30"/>
      <c r="V640" s="150"/>
    </row>
    <row r="641" spans="1:22" ht="12.75">
      <c r="A641" s="147"/>
      <c r="B641" s="142"/>
      <c r="C641" s="142"/>
      <c r="D641" s="142"/>
      <c r="E641" s="142"/>
      <c r="F641" s="142"/>
      <c r="G641" s="142"/>
      <c r="H641" s="142"/>
      <c r="I641" s="142"/>
      <c r="J641" s="142"/>
      <c r="K641" s="142"/>
      <c r="L641" s="142"/>
      <c r="M641" s="31"/>
      <c r="N641" s="32"/>
      <c r="O641" s="33"/>
      <c r="P641" s="35"/>
      <c r="Q641" s="35"/>
      <c r="R641" s="34"/>
      <c r="S641" s="35"/>
      <c r="T641" s="36"/>
      <c r="U641" s="37"/>
      <c r="V641" s="151"/>
    </row>
    <row r="642" spans="1:22" ht="12.75">
      <c r="A642" s="147"/>
      <c r="B642" s="142"/>
      <c r="C642" s="142"/>
      <c r="D642" s="142"/>
      <c r="E642" s="142"/>
      <c r="F642" s="142"/>
      <c r="G642" s="142"/>
      <c r="H642" s="142"/>
      <c r="I642" s="142"/>
      <c r="J642" s="142"/>
      <c r="K642" s="142"/>
      <c r="L642" s="142"/>
      <c r="M642" s="31"/>
      <c r="N642" s="32"/>
      <c r="O642" s="33"/>
      <c r="P642" s="35"/>
      <c r="Q642" s="35"/>
      <c r="R642" s="34"/>
      <c r="S642" s="35"/>
      <c r="T642" s="36"/>
      <c r="U642" s="37"/>
      <c r="V642" s="151"/>
    </row>
    <row r="643" spans="1:22" ht="12.75">
      <c r="A643" s="147"/>
      <c r="B643" s="142"/>
      <c r="C643" s="142"/>
      <c r="D643" s="142"/>
      <c r="E643" s="142"/>
      <c r="F643" s="142"/>
      <c r="G643" s="142"/>
      <c r="H643" s="142"/>
      <c r="I643" s="142"/>
      <c r="J643" s="142"/>
      <c r="K643" s="142"/>
      <c r="L643" s="142"/>
      <c r="M643" s="31"/>
      <c r="N643" s="32"/>
      <c r="O643" s="33"/>
      <c r="P643" s="34"/>
      <c r="Q643" s="35"/>
      <c r="R643" s="35"/>
      <c r="S643" s="35"/>
      <c r="T643" s="38"/>
      <c r="U643" s="39"/>
      <c r="V643" s="151"/>
    </row>
    <row r="644" spans="1:22" ht="13.5" thickBot="1">
      <c r="A644" s="148"/>
      <c r="B644" s="143"/>
      <c r="C644" s="143"/>
      <c r="D644" s="143"/>
      <c r="E644" s="143"/>
      <c r="F644" s="143"/>
      <c r="G644" s="143"/>
      <c r="H644" s="143"/>
      <c r="I644" s="143"/>
      <c r="J644" s="143"/>
      <c r="K644" s="143"/>
      <c r="L644" s="143"/>
      <c r="M644" s="40"/>
      <c r="N644" s="41"/>
      <c r="O644" s="42"/>
      <c r="P644" s="44"/>
      <c r="Q644" s="44"/>
      <c r="R644" s="44"/>
      <c r="S644" s="44"/>
      <c r="T644" s="45"/>
      <c r="U644" s="46"/>
      <c r="V644" s="152"/>
    </row>
    <row r="645" spans="1:22" ht="12.75">
      <c r="A645" s="146"/>
      <c r="B645" s="141"/>
      <c r="C645" s="149" t="str">
        <f>IFERROR(VLOOKUP(B645,VALIDACIÓN!A:B,2,FALSE),"INDICAR DISTRITO")</f>
        <v>INDICAR DISTRITO</v>
      </c>
      <c r="D645" s="141"/>
      <c r="E645" s="141"/>
      <c r="F645" s="141"/>
      <c r="G645" s="141"/>
      <c r="H645" s="141"/>
      <c r="I645" s="141"/>
      <c r="J645" s="144"/>
      <c r="K645" s="141"/>
      <c r="L645" s="145" t="str">
        <f>CONCATENATE(H645," - ",I645)</f>
        <v xml:space="preserve"> - </v>
      </c>
      <c r="M645" s="25" t="str">
        <f ca="1">IFERROR(__xludf.DUMMYFUNCTION("IFERROR(ArrayFormula(QUERY(TRIM('VALIDACIÓN'!$C$2:$H$61),""SELECT Col2, Col3, Col4 WHERE Col1='""&amp;L645&amp;""'"")),""COMPLETAR LOS CAMPOS DE AÑO, CUATRIMESTRE Y ORIENTACIÓN"")"),"COMPLETAR LOS CAMPOS DE AÑO, CUATRIMESTRE Y ORIENTACIÓN")</f>
        <v>COMPLETAR LOS CAMPOS DE AÑO, CUATRIMESTRE Y ORIENTACIÓN</v>
      </c>
      <c r="N645" s="26"/>
      <c r="O645" s="27"/>
      <c r="P645" s="28"/>
      <c r="Q645" s="28"/>
      <c r="R645" s="28"/>
      <c r="S645" s="28"/>
      <c r="T645" s="29"/>
      <c r="U645" s="30"/>
      <c r="V645" s="150"/>
    </row>
    <row r="646" spans="1:22" ht="12.75">
      <c r="A646" s="147"/>
      <c r="B646" s="142"/>
      <c r="C646" s="142"/>
      <c r="D646" s="142"/>
      <c r="E646" s="142"/>
      <c r="F646" s="142"/>
      <c r="G646" s="142"/>
      <c r="H646" s="142"/>
      <c r="I646" s="142"/>
      <c r="J646" s="142"/>
      <c r="K646" s="142"/>
      <c r="L646" s="142"/>
      <c r="M646" s="31"/>
      <c r="N646" s="32"/>
      <c r="O646" s="33"/>
      <c r="P646" s="35"/>
      <c r="Q646" s="35"/>
      <c r="R646" s="34"/>
      <c r="S646" s="35"/>
      <c r="T646" s="36"/>
      <c r="U646" s="37"/>
      <c r="V646" s="151"/>
    </row>
    <row r="647" spans="1:22" ht="12.75">
      <c r="A647" s="147"/>
      <c r="B647" s="142"/>
      <c r="C647" s="142"/>
      <c r="D647" s="142"/>
      <c r="E647" s="142"/>
      <c r="F647" s="142"/>
      <c r="G647" s="142"/>
      <c r="H647" s="142"/>
      <c r="I647" s="142"/>
      <c r="J647" s="142"/>
      <c r="K647" s="142"/>
      <c r="L647" s="142"/>
      <c r="M647" s="31"/>
      <c r="N647" s="32"/>
      <c r="O647" s="33"/>
      <c r="P647" s="35"/>
      <c r="Q647" s="35"/>
      <c r="R647" s="34"/>
      <c r="S647" s="35"/>
      <c r="T647" s="36"/>
      <c r="U647" s="37"/>
      <c r="V647" s="151"/>
    </row>
    <row r="648" spans="1:22" ht="12.75">
      <c r="A648" s="147"/>
      <c r="B648" s="142"/>
      <c r="C648" s="142"/>
      <c r="D648" s="142"/>
      <c r="E648" s="142"/>
      <c r="F648" s="142"/>
      <c r="G648" s="142"/>
      <c r="H648" s="142"/>
      <c r="I648" s="142"/>
      <c r="J648" s="142"/>
      <c r="K648" s="142"/>
      <c r="L648" s="142"/>
      <c r="M648" s="31"/>
      <c r="N648" s="32"/>
      <c r="O648" s="33"/>
      <c r="P648" s="34"/>
      <c r="Q648" s="35"/>
      <c r="R648" s="35"/>
      <c r="S648" s="35"/>
      <c r="T648" s="38"/>
      <c r="U648" s="39"/>
      <c r="V648" s="151"/>
    </row>
    <row r="649" spans="1:22" ht="13.5" thickBot="1">
      <c r="A649" s="148"/>
      <c r="B649" s="143"/>
      <c r="C649" s="143"/>
      <c r="D649" s="143"/>
      <c r="E649" s="143"/>
      <c r="F649" s="143"/>
      <c r="G649" s="143"/>
      <c r="H649" s="143"/>
      <c r="I649" s="143"/>
      <c r="J649" s="143"/>
      <c r="K649" s="143"/>
      <c r="L649" s="143"/>
      <c r="M649" s="40"/>
      <c r="N649" s="41"/>
      <c r="O649" s="42"/>
      <c r="P649" s="44"/>
      <c r="Q649" s="44"/>
      <c r="R649" s="44"/>
      <c r="S649" s="44"/>
      <c r="T649" s="45"/>
      <c r="U649" s="46"/>
      <c r="V649" s="152"/>
    </row>
    <row r="650" spans="1:22" ht="12.75">
      <c r="A650" s="146"/>
      <c r="B650" s="141"/>
      <c r="C650" s="149" t="str">
        <f>IFERROR(VLOOKUP(B650,VALIDACIÓN!A:B,2,FALSE),"INDICAR DISTRITO")</f>
        <v>INDICAR DISTRITO</v>
      </c>
      <c r="D650" s="141"/>
      <c r="E650" s="141"/>
      <c r="F650" s="141"/>
      <c r="G650" s="141"/>
      <c r="H650" s="141"/>
      <c r="I650" s="141"/>
      <c r="J650" s="144"/>
      <c r="K650" s="141"/>
      <c r="L650" s="145" t="str">
        <f>CONCATENATE(H650," - ",I650)</f>
        <v xml:space="preserve"> - </v>
      </c>
      <c r="M650" s="25" t="str">
        <f ca="1">IFERROR(__xludf.DUMMYFUNCTION("IFERROR(ArrayFormula(QUERY(TRIM('VALIDACIÓN'!$C$2:$H$61),""SELECT Col2, Col3, Col4 WHERE Col1='""&amp;L650&amp;""'"")),""COMPLETAR LOS CAMPOS DE AÑO, CUATRIMESTRE Y ORIENTACIÓN"")"),"COMPLETAR LOS CAMPOS DE AÑO, CUATRIMESTRE Y ORIENTACIÓN")</f>
        <v>COMPLETAR LOS CAMPOS DE AÑO, CUATRIMESTRE Y ORIENTACIÓN</v>
      </c>
      <c r="N650" s="26"/>
      <c r="O650" s="27"/>
      <c r="P650" s="28"/>
      <c r="Q650" s="28"/>
      <c r="R650" s="28"/>
      <c r="S650" s="28"/>
      <c r="T650" s="29"/>
      <c r="U650" s="30"/>
      <c r="V650" s="150"/>
    </row>
    <row r="651" spans="1:22" ht="12.75">
      <c r="A651" s="147"/>
      <c r="B651" s="142"/>
      <c r="C651" s="142"/>
      <c r="D651" s="142"/>
      <c r="E651" s="142"/>
      <c r="F651" s="142"/>
      <c r="G651" s="142"/>
      <c r="H651" s="142"/>
      <c r="I651" s="142"/>
      <c r="J651" s="142"/>
      <c r="K651" s="142"/>
      <c r="L651" s="142"/>
      <c r="M651" s="31"/>
      <c r="N651" s="32"/>
      <c r="O651" s="33"/>
      <c r="P651" s="35"/>
      <c r="Q651" s="35"/>
      <c r="R651" s="34"/>
      <c r="S651" s="35"/>
      <c r="T651" s="36"/>
      <c r="U651" s="37"/>
      <c r="V651" s="151"/>
    </row>
    <row r="652" spans="1:22" ht="12.75">
      <c r="A652" s="147"/>
      <c r="B652" s="142"/>
      <c r="C652" s="142"/>
      <c r="D652" s="142"/>
      <c r="E652" s="142"/>
      <c r="F652" s="142"/>
      <c r="G652" s="142"/>
      <c r="H652" s="142"/>
      <c r="I652" s="142"/>
      <c r="J652" s="142"/>
      <c r="K652" s="142"/>
      <c r="L652" s="142"/>
      <c r="M652" s="31"/>
      <c r="N652" s="32"/>
      <c r="O652" s="33"/>
      <c r="P652" s="35"/>
      <c r="Q652" s="35"/>
      <c r="R652" s="34"/>
      <c r="S652" s="35"/>
      <c r="T652" s="36"/>
      <c r="U652" s="37"/>
      <c r="V652" s="151"/>
    </row>
    <row r="653" spans="1:22" ht="12.75">
      <c r="A653" s="147"/>
      <c r="B653" s="142"/>
      <c r="C653" s="142"/>
      <c r="D653" s="142"/>
      <c r="E653" s="142"/>
      <c r="F653" s="142"/>
      <c r="G653" s="142"/>
      <c r="H653" s="142"/>
      <c r="I653" s="142"/>
      <c r="J653" s="142"/>
      <c r="K653" s="142"/>
      <c r="L653" s="142"/>
      <c r="M653" s="31"/>
      <c r="N653" s="32"/>
      <c r="O653" s="33"/>
      <c r="P653" s="34"/>
      <c r="Q653" s="35"/>
      <c r="R653" s="35"/>
      <c r="S653" s="35"/>
      <c r="T653" s="38"/>
      <c r="U653" s="39"/>
      <c r="V653" s="151"/>
    </row>
    <row r="654" spans="1:22" ht="13.5" thickBot="1">
      <c r="A654" s="148"/>
      <c r="B654" s="143"/>
      <c r="C654" s="143"/>
      <c r="D654" s="143"/>
      <c r="E654" s="143"/>
      <c r="F654" s="143"/>
      <c r="G654" s="143"/>
      <c r="H654" s="143"/>
      <c r="I654" s="143"/>
      <c r="J654" s="143"/>
      <c r="K654" s="143"/>
      <c r="L654" s="143"/>
      <c r="M654" s="40"/>
      <c r="N654" s="41"/>
      <c r="O654" s="42"/>
      <c r="P654" s="44"/>
      <c r="Q654" s="44"/>
      <c r="R654" s="44"/>
      <c r="S654" s="44"/>
      <c r="T654" s="45"/>
      <c r="U654" s="46"/>
      <c r="V654" s="152"/>
    </row>
    <row r="655" spans="1:22" ht="12.75">
      <c r="A655" s="146"/>
      <c r="B655" s="141"/>
      <c r="C655" s="149" t="str">
        <f>IFERROR(VLOOKUP(B655,VALIDACIÓN!A:B,2,FALSE),"INDICAR DISTRITO")</f>
        <v>INDICAR DISTRITO</v>
      </c>
      <c r="D655" s="141"/>
      <c r="E655" s="141"/>
      <c r="F655" s="141"/>
      <c r="G655" s="141"/>
      <c r="H655" s="141"/>
      <c r="I655" s="141"/>
      <c r="J655" s="144"/>
      <c r="K655" s="141"/>
      <c r="L655" s="145" t="str">
        <f>CONCATENATE(H655," - ",I655)</f>
        <v xml:space="preserve"> - </v>
      </c>
      <c r="M655" s="25" t="str">
        <f ca="1">IFERROR(__xludf.DUMMYFUNCTION("IFERROR(ArrayFormula(QUERY(TRIM('VALIDACIÓN'!$C$2:$H$61),""SELECT Col2, Col3, Col4 WHERE Col1='""&amp;L655&amp;""'"")),""COMPLETAR LOS CAMPOS DE AÑO, CUATRIMESTRE Y ORIENTACIÓN"")"),"COMPLETAR LOS CAMPOS DE AÑO, CUATRIMESTRE Y ORIENTACIÓN")</f>
        <v>COMPLETAR LOS CAMPOS DE AÑO, CUATRIMESTRE Y ORIENTACIÓN</v>
      </c>
      <c r="N655" s="26"/>
      <c r="O655" s="27"/>
      <c r="P655" s="28"/>
      <c r="Q655" s="28"/>
      <c r="R655" s="28"/>
      <c r="S655" s="28"/>
      <c r="T655" s="29"/>
      <c r="U655" s="30"/>
      <c r="V655" s="150"/>
    </row>
    <row r="656" spans="1:22" ht="12.75">
      <c r="A656" s="147"/>
      <c r="B656" s="142"/>
      <c r="C656" s="142"/>
      <c r="D656" s="142"/>
      <c r="E656" s="142"/>
      <c r="F656" s="142"/>
      <c r="G656" s="142"/>
      <c r="H656" s="142"/>
      <c r="I656" s="142"/>
      <c r="J656" s="142"/>
      <c r="K656" s="142"/>
      <c r="L656" s="142"/>
      <c r="M656" s="31"/>
      <c r="N656" s="32"/>
      <c r="O656" s="33"/>
      <c r="P656" s="35"/>
      <c r="Q656" s="35"/>
      <c r="R656" s="34"/>
      <c r="S656" s="35"/>
      <c r="T656" s="36"/>
      <c r="U656" s="37"/>
      <c r="V656" s="151"/>
    </row>
    <row r="657" spans="1:22" ht="12.75">
      <c r="A657" s="147"/>
      <c r="B657" s="142"/>
      <c r="C657" s="142"/>
      <c r="D657" s="142"/>
      <c r="E657" s="142"/>
      <c r="F657" s="142"/>
      <c r="G657" s="142"/>
      <c r="H657" s="142"/>
      <c r="I657" s="142"/>
      <c r="J657" s="142"/>
      <c r="K657" s="142"/>
      <c r="L657" s="142"/>
      <c r="M657" s="31"/>
      <c r="N657" s="32"/>
      <c r="O657" s="33"/>
      <c r="P657" s="35"/>
      <c r="Q657" s="35"/>
      <c r="R657" s="34"/>
      <c r="S657" s="35"/>
      <c r="T657" s="36"/>
      <c r="U657" s="37"/>
      <c r="V657" s="151"/>
    </row>
    <row r="658" spans="1:22" ht="12.75">
      <c r="A658" s="147"/>
      <c r="B658" s="142"/>
      <c r="C658" s="142"/>
      <c r="D658" s="142"/>
      <c r="E658" s="142"/>
      <c r="F658" s="142"/>
      <c r="G658" s="142"/>
      <c r="H658" s="142"/>
      <c r="I658" s="142"/>
      <c r="J658" s="142"/>
      <c r="K658" s="142"/>
      <c r="L658" s="142"/>
      <c r="M658" s="31"/>
      <c r="N658" s="32"/>
      <c r="O658" s="33"/>
      <c r="P658" s="34"/>
      <c r="Q658" s="35"/>
      <c r="R658" s="35"/>
      <c r="S658" s="35"/>
      <c r="T658" s="38"/>
      <c r="U658" s="39"/>
      <c r="V658" s="151"/>
    </row>
    <row r="659" spans="1:22" ht="13.5" thickBot="1">
      <c r="A659" s="148"/>
      <c r="B659" s="143"/>
      <c r="C659" s="143"/>
      <c r="D659" s="143"/>
      <c r="E659" s="143"/>
      <c r="F659" s="143"/>
      <c r="G659" s="143"/>
      <c r="H659" s="143"/>
      <c r="I659" s="143"/>
      <c r="J659" s="143"/>
      <c r="K659" s="143"/>
      <c r="L659" s="143"/>
      <c r="M659" s="40"/>
      <c r="N659" s="41"/>
      <c r="O659" s="42"/>
      <c r="P659" s="44"/>
      <c r="Q659" s="44"/>
      <c r="R659" s="44"/>
      <c r="S659" s="44"/>
      <c r="T659" s="45"/>
      <c r="U659" s="46"/>
      <c r="V659" s="152"/>
    </row>
    <row r="660" spans="1:22" ht="12.75">
      <c r="A660" s="146"/>
      <c r="B660" s="141"/>
      <c r="C660" s="149" t="str">
        <f>IFERROR(VLOOKUP(B660,VALIDACIÓN!A:B,2,FALSE),"INDICAR DISTRITO")</f>
        <v>INDICAR DISTRITO</v>
      </c>
      <c r="D660" s="141"/>
      <c r="E660" s="141"/>
      <c r="F660" s="141"/>
      <c r="G660" s="141"/>
      <c r="H660" s="141"/>
      <c r="I660" s="141"/>
      <c r="J660" s="144"/>
      <c r="K660" s="141"/>
      <c r="L660" s="145" t="str">
        <f>CONCATENATE(H660," - ",I660)</f>
        <v xml:space="preserve"> - </v>
      </c>
      <c r="M660" s="25" t="str">
        <f ca="1">IFERROR(__xludf.DUMMYFUNCTION("IFERROR(ArrayFormula(QUERY(TRIM('VALIDACIÓN'!$C$2:$H$61),""SELECT Col2, Col3, Col4 WHERE Col1='""&amp;L660&amp;""'"")),""COMPLETAR LOS CAMPOS DE AÑO, CUATRIMESTRE Y ORIENTACIÓN"")"),"COMPLETAR LOS CAMPOS DE AÑO, CUATRIMESTRE Y ORIENTACIÓN")</f>
        <v>COMPLETAR LOS CAMPOS DE AÑO, CUATRIMESTRE Y ORIENTACIÓN</v>
      </c>
      <c r="N660" s="26"/>
      <c r="O660" s="27"/>
      <c r="P660" s="28"/>
      <c r="Q660" s="28"/>
      <c r="R660" s="28"/>
      <c r="S660" s="28"/>
      <c r="T660" s="29"/>
      <c r="U660" s="30"/>
      <c r="V660" s="150"/>
    </row>
    <row r="661" spans="1:22" ht="12.75">
      <c r="A661" s="147"/>
      <c r="B661" s="142"/>
      <c r="C661" s="142"/>
      <c r="D661" s="142"/>
      <c r="E661" s="142"/>
      <c r="F661" s="142"/>
      <c r="G661" s="142"/>
      <c r="H661" s="142"/>
      <c r="I661" s="142"/>
      <c r="J661" s="142"/>
      <c r="K661" s="142"/>
      <c r="L661" s="142"/>
      <c r="M661" s="31"/>
      <c r="N661" s="32"/>
      <c r="O661" s="33"/>
      <c r="P661" s="35"/>
      <c r="Q661" s="35"/>
      <c r="R661" s="34"/>
      <c r="S661" s="35"/>
      <c r="T661" s="36"/>
      <c r="U661" s="37"/>
      <c r="V661" s="151"/>
    </row>
    <row r="662" spans="1:22" ht="12.75">
      <c r="A662" s="147"/>
      <c r="B662" s="142"/>
      <c r="C662" s="142"/>
      <c r="D662" s="142"/>
      <c r="E662" s="142"/>
      <c r="F662" s="142"/>
      <c r="G662" s="142"/>
      <c r="H662" s="142"/>
      <c r="I662" s="142"/>
      <c r="J662" s="142"/>
      <c r="K662" s="142"/>
      <c r="L662" s="142"/>
      <c r="M662" s="31"/>
      <c r="N662" s="32"/>
      <c r="O662" s="33"/>
      <c r="P662" s="35"/>
      <c r="Q662" s="35"/>
      <c r="R662" s="34"/>
      <c r="S662" s="35"/>
      <c r="T662" s="36"/>
      <c r="U662" s="37"/>
      <c r="V662" s="151"/>
    </row>
    <row r="663" spans="1:22" ht="12.75">
      <c r="A663" s="147"/>
      <c r="B663" s="142"/>
      <c r="C663" s="142"/>
      <c r="D663" s="142"/>
      <c r="E663" s="142"/>
      <c r="F663" s="142"/>
      <c r="G663" s="142"/>
      <c r="H663" s="142"/>
      <c r="I663" s="142"/>
      <c r="J663" s="142"/>
      <c r="K663" s="142"/>
      <c r="L663" s="142"/>
      <c r="M663" s="31"/>
      <c r="N663" s="32"/>
      <c r="O663" s="33"/>
      <c r="P663" s="34"/>
      <c r="Q663" s="35"/>
      <c r="R663" s="35"/>
      <c r="S663" s="35"/>
      <c r="T663" s="38"/>
      <c r="U663" s="39"/>
      <c r="V663" s="151"/>
    </row>
    <row r="664" spans="1:22" ht="13.5" thickBot="1">
      <c r="A664" s="148"/>
      <c r="B664" s="143"/>
      <c r="C664" s="143"/>
      <c r="D664" s="143"/>
      <c r="E664" s="143"/>
      <c r="F664" s="143"/>
      <c r="G664" s="143"/>
      <c r="H664" s="143"/>
      <c r="I664" s="143"/>
      <c r="J664" s="143"/>
      <c r="K664" s="143"/>
      <c r="L664" s="143"/>
      <c r="M664" s="40"/>
      <c r="N664" s="41"/>
      <c r="O664" s="42"/>
      <c r="P664" s="44"/>
      <c r="Q664" s="44"/>
      <c r="R664" s="44"/>
      <c r="S664" s="44"/>
      <c r="T664" s="45"/>
      <c r="U664" s="46"/>
      <c r="V664" s="152"/>
    </row>
    <row r="665" spans="1:22" ht="12.75">
      <c r="A665" s="146"/>
      <c r="B665" s="141"/>
      <c r="C665" s="149" t="str">
        <f>IFERROR(VLOOKUP(B665,VALIDACIÓN!A:B,2,FALSE),"INDICAR DISTRITO")</f>
        <v>INDICAR DISTRITO</v>
      </c>
      <c r="D665" s="141"/>
      <c r="E665" s="141"/>
      <c r="F665" s="141"/>
      <c r="G665" s="141"/>
      <c r="H665" s="141"/>
      <c r="I665" s="141"/>
      <c r="J665" s="144"/>
      <c r="K665" s="141"/>
      <c r="L665" s="145" t="str">
        <f>CONCATENATE(H665," - ",I665)</f>
        <v xml:space="preserve"> - </v>
      </c>
      <c r="M665" s="25" t="str">
        <f ca="1">IFERROR(__xludf.DUMMYFUNCTION("IFERROR(ArrayFormula(QUERY(TRIM('VALIDACIÓN'!$C$2:$H$61),""SELECT Col2, Col3, Col4 WHERE Col1='""&amp;L665&amp;""'"")),""COMPLETAR LOS CAMPOS DE AÑO, CUATRIMESTRE Y ORIENTACIÓN"")"),"COMPLETAR LOS CAMPOS DE AÑO, CUATRIMESTRE Y ORIENTACIÓN")</f>
        <v>COMPLETAR LOS CAMPOS DE AÑO, CUATRIMESTRE Y ORIENTACIÓN</v>
      </c>
      <c r="N665" s="26"/>
      <c r="O665" s="27"/>
      <c r="P665" s="28"/>
      <c r="Q665" s="28"/>
      <c r="R665" s="28"/>
      <c r="S665" s="28"/>
      <c r="T665" s="29"/>
      <c r="U665" s="30"/>
      <c r="V665" s="150"/>
    </row>
    <row r="666" spans="1:22" ht="12.75">
      <c r="A666" s="147"/>
      <c r="B666" s="142"/>
      <c r="C666" s="142"/>
      <c r="D666" s="142"/>
      <c r="E666" s="142"/>
      <c r="F666" s="142"/>
      <c r="G666" s="142"/>
      <c r="H666" s="142"/>
      <c r="I666" s="142"/>
      <c r="J666" s="142"/>
      <c r="K666" s="142"/>
      <c r="L666" s="142"/>
      <c r="M666" s="31"/>
      <c r="N666" s="32"/>
      <c r="O666" s="33"/>
      <c r="P666" s="35"/>
      <c r="Q666" s="35"/>
      <c r="R666" s="34"/>
      <c r="S666" s="35"/>
      <c r="T666" s="36"/>
      <c r="U666" s="37"/>
      <c r="V666" s="151"/>
    </row>
    <row r="667" spans="1:22" ht="12.75">
      <c r="A667" s="147"/>
      <c r="B667" s="142"/>
      <c r="C667" s="142"/>
      <c r="D667" s="142"/>
      <c r="E667" s="142"/>
      <c r="F667" s="142"/>
      <c r="G667" s="142"/>
      <c r="H667" s="142"/>
      <c r="I667" s="142"/>
      <c r="J667" s="142"/>
      <c r="K667" s="142"/>
      <c r="L667" s="142"/>
      <c r="M667" s="31"/>
      <c r="N667" s="32"/>
      <c r="O667" s="33"/>
      <c r="P667" s="35"/>
      <c r="Q667" s="35"/>
      <c r="R667" s="34"/>
      <c r="S667" s="35"/>
      <c r="T667" s="36"/>
      <c r="U667" s="37"/>
      <c r="V667" s="151"/>
    </row>
    <row r="668" spans="1:22" ht="12.75">
      <c r="A668" s="147"/>
      <c r="B668" s="142"/>
      <c r="C668" s="142"/>
      <c r="D668" s="142"/>
      <c r="E668" s="142"/>
      <c r="F668" s="142"/>
      <c r="G668" s="142"/>
      <c r="H668" s="142"/>
      <c r="I668" s="142"/>
      <c r="J668" s="142"/>
      <c r="K668" s="142"/>
      <c r="L668" s="142"/>
      <c r="M668" s="31"/>
      <c r="N668" s="32"/>
      <c r="O668" s="33"/>
      <c r="P668" s="34"/>
      <c r="Q668" s="35"/>
      <c r="R668" s="35"/>
      <c r="S668" s="35"/>
      <c r="T668" s="38"/>
      <c r="U668" s="39"/>
      <c r="V668" s="151"/>
    </row>
    <row r="669" spans="1:22" ht="13.5" thickBot="1">
      <c r="A669" s="148"/>
      <c r="B669" s="143"/>
      <c r="C669" s="143"/>
      <c r="D669" s="143"/>
      <c r="E669" s="143"/>
      <c r="F669" s="143"/>
      <c r="G669" s="143"/>
      <c r="H669" s="143"/>
      <c r="I669" s="143"/>
      <c r="J669" s="143"/>
      <c r="K669" s="143"/>
      <c r="L669" s="143"/>
      <c r="M669" s="40"/>
      <c r="N669" s="41"/>
      <c r="O669" s="42"/>
      <c r="P669" s="44"/>
      <c r="Q669" s="44"/>
      <c r="R669" s="44"/>
      <c r="S669" s="44"/>
      <c r="T669" s="45"/>
      <c r="U669" s="46"/>
      <c r="V669" s="152"/>
    </row>
    <row r="670" spans="1:22" ht="12.75">
      <c r="A670" s="146"/>
      <c r="B670" s="141"/>
      <c r="C670" s="149" t="str">
        <f>IFERROR(VLOOKUP(B670,VALIDACIÓN!A:B,2,FALSE),"INDICAR DISTRITO")</f>
        <v>INDICAR DISTRITO</v>
      </c>
      <c r="D670" s="141"/>
      <c r="E670" s="141"/>
      <c r="F670" s="141"/>
      <c r="G670" s="141"/>
      <c r="H670" s="141"/>
      <c r="I670" s="141"/>
      <c r="J670" s="144"/>
      <c r="K670" s="141"/>
      <c r="L670" s="145" t="str">
        <f>CONCATENATE(H670," - ",I670)</f>
        <v xml:space="preserve"> - </v>
      </c>
      <c r="M670" s="25" t="str">
        <f ca="1">IFERROR(__xludf.DUMMYFUNCTION("IFERROR(ArrayFormula(QUERY(TRIM('VALIDACIÓN'!$C$2:$H$61),""SELECT Col2, Col3, Col4 WHERE Col1='""&amp;L670&amp;""'"")),""COMPLETAR LOS CAMPOS DE AÑO, CUATRIMESTRE Y ORIENTACIÓN"")"),"COMPLETAR LOS CAMPOS DE AÑO, CUATRIMESTRE Y ORIENTACIÓN")</f>
        <v>COMPLETAR LOS CAMPOS DE AÑO, CUATRIMESTRE Y ORIENTACIÓN</v>
      </c>
      <c r="N670" s="26"/>
      <c r="O670" s="27"/>
      <c r="P670" s="28"/>
      <c r="Q670" s="28"/>
      <c r="R670" s="28"/>
      <c r="S670" s="28"/>
      <c r="T670" s="29"/>
      <c r="U670" s="30"/>
      <c r="V670" s="150"/>
    </row>
    <row r="671" spans="1:22" ht="12.75">
      <c r="A671" s="147"/>
      <c r="B671" s="142"/>
      <c r="C671" s="142"/>
      <c r="D671" s="142"/>
      <c r="E671" s="142"/>
      <c r="F671" s="142"/>
      <c r="G671" s="142"/>
      <c r="H671" s="142"/>
      <c r="I671" s="142"/>
      <c r="J671" s="142"/>
      <c r="K671" s="142"/>
      <c r="L671" s="142"/>
      <c r="M671" s="31"/>
      <c r="N671" s="32"/>
      <c r="O671" s="33"/>
      <c r="P671" s="35"/>
      <c r="Q671" s="35"/>
      <c r="R671" s="34"/>
      <c r="S671" s="35"/>
      <c r="T671" s="36"/>
      <c r="U671" s="37"/>
      <c r="V671" s="151"/>
    </row>
    <row r="672" spans="1:22" ht="12.75">
      <c r="A672" s="147"/>
      <c r="B672" s="142"/>
      <c r="C672" s="142"/>
      <c r="D672" s="142"/>
      <c r="E672" s="142"/>
      <c r="F672" s="142"/>
      <c r="G672" s="142"/>
      <c r="H672" s="142"/>
      <c r="I672" s="142"/>
      <c r="J672" s="142"/>
      <c r="K672" s="142"/>
      <c r="L672" s="142"/>
      <c r="M672" s="31"/>
      <c r="N672" s="32"/>
      <c r="O672" s="33"/>
      <c r="P672" s="35"/>
      <c r="Q672" s="35"/>
      <c r="R672" s="34"/>
      <c r="S672" s="35"/>
      <c r="T672" s="36"/>
      <c r="U672" s="37"/>
      <c r="V672" s="151"/>
    </row>
    <row r="673" spans="1:22" ht="12.75">
      <c r="A673" s="147"/>
      <c r="B673" s="142"/>
      <c r="C673" s="142"/>
      <c r="D673" s="142"/>
      <c r="E673" s="142"/>
      <c r="F673" s="142"/>
      <c r="G673" s="142"/>
      <c r="H673" s="142"/>
      <c r="I673" s="142"/>
      <c r="J673" s="142"/>
      <c r="K673" s="142"/>
      <c r="L673" s="142"/>
      <c r="M673" s="31"/>
      <c r="N673" s="32"/>
      <c r="O673" s="33"/>
      <c r="P673" s="34"/>
      <c r="Q673" s="35"/>
      <c r="R673" s="35"/>
      <c r="S673" s="35"/>
      <c r="T673" s="38"/>
      <c r="U673" s="39"/>
      <c r="V673" s="151"/>
    </row>
    <row r="674" spans="1:22" ht="13.5" thickBot="1">
      <c r="A674" s="148"/>
      <c r="B674" s="143"/>
      <c r="C674" s="143"/>
      <c r="D674" s="143"/>
      <c r="E674" s="143"/>
      <c r="F674" s="143"/>
      <c r="G674" s="143"/>
      <c r="H674" s="143"/>
      <c r="I674" s="143"/>
      <c r="J674" s="143"/>
      <c r="K674" s="143"/>
      <c r="L674" s="143"/>
      <c r="M674" s="40"/>
      <c r="N674" s="41"/>
      <c r="O674" s="42"/>
      <c r="P674" s="44"/>
      <c r="Q674" s="44"/>
      <c r="R674" s="44"/>
      <c r="S674" s="44"/>
      <c r="T674" s="45"/>
      <c r="U674" s="46"/>
      <c r="V674" s="152"/>
    </row>
    <row r="675" spans="1:22" ht="12.75">
      <c r="A675" s="146"/>
      <c r="B675" s="141"/>
      <c r="C675" s="149" t="str">
        <f>IFERROR(VLOOKUP(B675,VALIDACIÓN!A:B,2,FALSE),"INDICAR DISTRITO")</f>
        <v>INDICAR DISTRITO</v>
      </c>
      <c r="D675" s="141"/>
      <c r="E675" s="141"/>
      <c r="F675" s="141"/>
      <c r="G675" s="141"/>
      <c r="H675" s="141"/>
      <c r="I675" s="141"/>
      <c r="J675" s="144"/>
      <c r="K675" s="141"/>
      <c r="L675" s="145" t="str">
        <f>CONCATENATE(H675," - ",I675)</f>
        <v xml:space="preserve"> - </v>
      </c>
      <c r="M675" s="25" t="str">
        <f ca="1">IFERROR(__xludf.DUMMYFUNCTION("IFERROR(ArrayFormula(QUERY(TRIM('VALIDACIÓN'!$C$2:$H$61),""SELECT Col2, Col3, Col4 WHERE Col1='""&amp;L675&amp;""'"")),""COMPLETAR LOS CAMPOS DE AÑO, CUATRIMESTRE Y ORIENTACIÓN"")"),"COMPLETAR LOS CAMPOS DE AÑO, CUATRIMESTRE Y ORIENTACIÓN")</f>
        <v>COMPLETAR LOS CAMPOS DE AÑO, CUATRIMESTRE Y ORIENTACIÓN</v>
      </c>
      <c r="N675" s="26"/>
      <c r="O675" s="27"/>
      <c r="P675" s="28"/>
      <c r="Q675" s="28"/>
      <c r="R675" s="28"/>
      <c r="S675" s="28"/>
      <c r="T675" s="29"/>
      <c r="U675" s="30"/>
      <c r="V675" s="150"/>
    </row>
    <row r="676" spans="1:22" ht="12.75">
      <c r="A676" s="147"/>
      <c r="B676" s="142"/>
      <c r="C676" s="142"/>
      <c r="D676" s="142"/>
      <c r="E676" s="142"/>
      <c r="F676" s="142"/>
      <c r="G676" s="142"/>
      <c r="H676" s="142"/>
      <c r="I676" s="142"/>
      <c r="J676" s="142"/>
      <c r="K676" s="142"/>
      <c r="L676" s="142"/>
      <c r="M676" s="31"/>
      <c r="N676" s="32"/>
      <c r="O676" s="33"/>
      <c r="P676" s="35"/>
      <c r="Q676" s="35"/>
      <c r="R676" s="34"/>
      <c r="S676" s="35"/>
      <c r="T676" s="36"/>
      <c r="U676" s="37"/>
      <c r="V676" s="151"/>
    </row>
    <row r="677" spans="1:22" ht="12.75">
      <c r="A677" s="147"/>
      <c r="B677" s="142"/>
      <c r="C677" s="142"/>
      <c r="D677" s="142"/>
      <c r="E677" s="142"/>
      <c r="F677" s="142"/>
      <c r="G677" s="142"/>
      <c r="H677" s="142"/>
      <c r="I677" s="142"/>
      <c r="J677" s="142"/>
      <c r="K677" s="142"/>
      <c r="L677" s="142"/>
      <c r="M677" s="31"/>
      <c r="N677" s="32"/>
      <c r="O677" s="33"/>
      <c r="P677" s="35"/>
      <c r="Q677" s="35"/>
      <c r="R677" s="34"/>
      <c r="S677" s="35"/>
      <c r="T677" s="36"/>
      <c r="U677" s="37"/>
      <c r="V677" s="151"/>
    </row>
    <row r="678" spans="1:22" ht="12.75">
      <c r="A678" s="147"/>
      <c r="B678" s="142"/>
      <c r="C678" s="142"/>
      <c r="D678" s="142"/>
      <c r="E678" s="142"/>
      <c r="F678" s="142"/>
      <c r="G678" s="142"/>
      <c r="H678" s="142"/>
      <c r="I678" s="142"/>
      <c r="J678" s="142"/>
      <c r="K678" s="142"/>
      <c r="L678" s="142"/>
      <c r="M678" s="31"/>
      <c r="N678" s="32"/>
      <c r="O678" s="33"/>
      <c r="P678" s="34"/>
      <c r="Q678" s="35"/>
      <c r="R678" s="35"/>
      <c r="S678" s="35"/>
      <c r="T678" s="38"/>
      <c r="U678" s="39"/>
      <c r="V678" s="151"/>
    </row>
    <row r="679" spans="1:22" ht="13.5" thickBot="1">
      <c r="A679" s="148"/>
      <c r="B679" s="143"/>
      <c r="C679" s="143"/>
      <c r="D679" s="143"/>
      <c r="E679" s="143"/>
      <c r="F679" s="143"/>
      <c r="G679" s="143"/>
      <c r="H679" s="143"/>
      <c r="I679" s="143"/>
      <c r="J679" s="143"/>
      <c r="K679" s="143"/>
      <c r="L679" s="143"/>
      <c r="M679" s="40"/>
      <c r="N679" s="41"/>
      <c r="O679" s="42"/>
      <c r="P679" s="44"/>
      <c r="Q679" s="44"/>
      <c r="R679" s="44"/>
      <c r="S679" s="44"/>
      <c r="T679" s="45"/>
      <c r="U679" s="46"/>
      <c r="V679" s="152"/>
    </row>
    <row r="680" spans="1:22" ht="12.75">
      <c r="A680" s="146"/>
      <c r="B680" s="141"/>
      <c r="C680" s="149" t="str">
        <f>IFERROR(VLOOKUP(B680,VALIDACIÓN!A:B,2,FALSE),"INDICAR DISTRITO")</f>
        <v>INDICAR DISTRITO</v>
      </c>
      <c r="D680" s="141"/>
      <c r="E680" s="141"/>
      <c r="F680" s="141"/>
      <c r="G680" s="141"/>
      <c r="H680" s="141"/>
      <c r="I680" s="141"/>
      <c r="J680" s="144"/>
      <c r="K680" s="141"/>
      <c r="L680" s="145" t="str">
        <f>CONCATENATE(H680," - ",I680)</f>
        <v xml:space="preserve"> - </v>
      </c>
      <c r="M680" s="25" t="str">
        <f ca="1">IFERROR(__xludf.DUMMYFUNCTION("IFERROR(ArrayFormula(QUERY(TRIM('VALIDACIÓN'!$C$2:$H$61),""SELECT Col2, Col3, Col4 WHERE Col1='""&amp;L680&amp;""'"")),""COMPLETAR LOS CAMPOS DE AÑO, CUATRIMESTRE Y ORIENTACIÓN"")"),"COMPLETAR LOS CAMPOS DE AÑO, CUATRIMESTRE Y ORIENTACIÓN")</f>
        <v>COMPLETAR LOS CAMPOS DE AÑO, CUATRIMESTRE Y ORIENTACIÓN</v>
      </c>
      <c r="N680" s="26"/>
      <c r="O680" s="27"/>
      <c r="P680" s="28"/>
      <c r="Q680" s="28"/>
      <c r="R680" s="28"/>
      <c r="S680" s="28"/>
      <c r="T680" s="29"/>
      <c r="U680" s="30"/>
      <c r="V680" s="150"/>
    </row>
    <row r="681" spans="1:22" ht="12.75">
      <c r="A681" s="147"/>
      <c r="B681" s="142"/>
      <c r="C681" s="142"/>
      <c r="D681" s="142"/>
      <c r="E681" s="142"/>
      <c r="F681" s="142"/>
      <c r="G681" s="142"/>
      <c r="H681" s="142"/>
      <c r="I681" s="142"/>
      <c r="J681" s="142"/>
      <c r="K681" s="142"/>
      <c r="L681" s="142"/>
      <c r="M681" s="31"/>
      <c r="N681" s="32"/>
      <c r="O681" s="33"/>
      <c r="P681" s="35"/>
      <c r="Q681" s="35"/>
      <c r="R681" s="34"/>
      <c r="S681" s="35"/>
      <c r="T681" s="36"/>
      <c r="U681" s="37"/>
      <c r="V681" s="151"/>
    </row>
    <row r="682" spans="1:22" ht="12.75">
      <c r="A682" s="147"/>
      <c r="B682" s="142"/>
      <c r="C682" s="142"/>
      <c r="D682" s="142"/>
      <c r="E682" s="142"/>
      <c r="F682" s="142"/>
      <c r="G682" s="142"/>
      <c r="H682" s="142"/>
      <c r="I682" s="142"/>
      <c r="J682" s="142"/>
      <c r="K682" s="142"/>
      <c r="L682" s="142"/>
      <c r="M682" s="31"/>
      <c r="N682" s="32"/>
      <c r="O682" s="33"/>
      <c r="P682" s="35"/>
      <c r="Q682" s="35"/>
      <c r="R682" s="34"/>
      <c r="S682" s="35"/>
      <c r="T682" s="36"/>
      <c r="U682" s="37"/>
      <c r="V682" s="151"/>
    </row>
    <row r="683" spans="1:22" ht="12.75">
      <c r="A683" s="147"/>
      <c r="B683" s="142"/>
      <c r="C683" s="142"/>
      <c r="D683" s="142"/>
      <c r="E683" s="142"/>
      <c r="F683" s="142"/>
      <c r="G683" s="142"/>
      <c r="H683" s="142"/>
      <c r="I683" s="142"/>
      <c r="J683" s="142"/>
      <c r="K683" s="142"/>
      <c r="L683" s="142"/>
      <c r="M683" s="31"/>
      <c r="N683" s="32"/>
      <c r="O683" s="33"/>
      <c r="P683" s="34"/>
      <c r="Q683" s="35"/>
      <c r="R683" s="35"/>
      <c r="S683" s="35"/>
      <c r="T683" s="38"/>
      <c r="U683" s="39"/>
      <c r="V683" s="151"/>
    </row>
    <row r="684" spans="1:22" ht="13.5" thickBot="1">
      <c r="A684" s="148"/>
      <c r="B684" s="143"/>
      <c r="C684" s="143"/>
      <c r="D684" s="143"/>
      <c r="E684" s="143"/>
      <c r="F684" s="143"/>
      <c r="G684" s="143"/>
      <c r="H684" s="143"/>
      <c r="I684" s="143"/>
      <c r="J684" s="143"/>
      <c r="K684" s="143"/>
      <c r="L684" s="143"/>
      <c r="M684" s="40"/>
      <c r="N684" s="41"/>
      <c r="O684" s="42"/>
      <c r="P684" s="44"/>
      <c r="Q684" s="44"/>
      <c r="R684" s="44"/>
      <c r="S684" s="44"/>
      <c r="T684" s="45"/>
      <c r="U684" s="46"/>
      <c r="V684" s="152"/>
    </row>
    <row r="685" spans="1:22" ht="12.75">
      <c r="A685" s="146"/>
      <c r="B685" s="141"/>
      <c r="C685" s="149" t="str">
        <f>IFERROR(VLOOKUP(B685,VALIDACIÓN!A:B,2,FALSE),"INDICAR DISTRITO")</f>
        <v>INDICAR DISTRITO</v>
      </c>
      <c r="D685" s="141"/>
      <c r="E685" s="141"/>
      <c r="F685" s="141"/>
      <c r="G685" s="141"/>
      <c r="H685" s="141"/>
      <c r="I685" s="141"/>
      <c r="J685" s="144"/>
      <c r="K685" s="141"/>
      <c r="L685" s="145" t="str">
        <f>CONCATENATE(H685," - ",I685)</f>
        <v xml:space="preserve"> - </v>
      </c>
      <c r="M685" s="25" t="str">
        <f ca="1">IFERROR(__xludf.DUMMYFUNCTION("IFERROR(ArrayFormula(QUERY(TRIM('VALIDACIÓN'!$C$2:$H$61),""SELECT Col2, Col3, Col4 WHERE Col1='""&amp;L685&amp;""'"")),""COMPLETAR LOS CAMPOS DE AÑO, CUATRIMESTRE Y ORIENTACIÓN"")"),"COMPLETAR LOS CAMPOS DE AÑO, CUATRIMESTRE Y ORIENTACIÓN")</f>
        <v>COMPLETAR LOS CAMPOS DE AÑO, CUATRIMESTRE Y ORIENTACIÓN</v>
      </c>
      <c r="N685" s="26"/>
      <c r="O685" s="27"/>
      <c r="P685" s="28"/>
      <c r="Q685" s="28"/>
      <c r="R685" s="28"/>
      <c r="S685" s="28"/>
      <c r="T685" s="29"/>
      <c r="U685" s="30"/>
      <c r="V685" s="150"/>
    </row>
    <row r="686" spans="1:22" ht="12.75">
      <c r="A686" s="147"/>
      <c r="B686" s="142"/>
      <c r="C686" s="142"/>
      <c r="D686" s="142"/>
      <c r="E686" s="142"/>
      <c r="F686" s="142"/>
      <c r="G686" s="142"/>
      <c r="H686" s="142"/>
      <c r="I686" s="142"/>
      <c r="J686" s="142"/>
      <c r="K686" s="142"/>
      <c r="L686" s="142"/>
      <c r="M686" s="31"/>
      <c r="N686" s="32"/>
      <c r="O686" s="33"/>
      <c r="P686" s="35"/>
      <c r="Q686" s="35"/>
      <c r="R686" s="34"/>
      <c r="S686" s="35"/>
      <c r="T686" s="36"/>
      <c r="U686" s="37"/>
      <c r="V686" s="151"/>
    </row>
    <row r="687" spans="1:22" ht="12.75">
      <c r="A687" s="147"/>
      <c r="B687" s="142"/>
      <c r="C687" s="142"/>
      <c r="D687" s="142"/>
      <c r="E687" s="142"/>
      <c r="F687" s="142"/>
      <c r="G687" s="142"/>
      <c r="H687" s="142"/>
      <c r="I687" s="142"/>
      <c r="J687" s="142"/>
      <c r="K687" s="142"/>
      <c r="L687" s="142"/>
      <c r="M687" s="31"/>
      <c r="N687" s="32"/>
      <c r="O687" s="33"/>
      <c r="P687" s="35"/>
      <c r="Q687" s="35"/>
      <c r="R687" s="34"/>
      <c r="S687" s="35"/>
      <c r="T687" s="36"/>
      <c r="U687" s="37"/>
      <c r="V687" s="151"/>
    </row>
    <row r="688" spans="1:22" ht="12.75">
      <c r="A688" s="147"/>
      <c r="B688" s="142"/>
      <c r="C688" s="142"/>
      <c r="D688" s="142"/>
      <c r="E688" s="142"/>
      <c r="F688" s="142"/>
      <c r="G688" s="142"/>
      <c r="H688" s="142"/>
      <c r="I688" s="142"/>
      <c r="J688" s="142"/>
      <c r="K688" s="142"/>
      <c r="L688" s="142"/>
      <c r="M688" s="31"/>
      <c r="N688" s="32"/>
      <c r="O688" s="33"/>
      <c r="P688" s="34"/>
      <c r="Q688" s="35"/>
      <c r="R688" s="35"/>
      <c r="S688" s="35"/>
      <c r="T688" s="38"/>
      <c r="U688" s="39"/>
      <c r="V688" s="151"/>
    </row>
    <row r="689" spans="1:22" ht="13.5" thickBot="1">
      <c r="A689" s="148"/>
      <c r="B689" s="143"/>
      <c r="C689" s="143"/>
      <c r="D689" s="143"/>
      <c r="E689" s="143"/>
      <c r="F689" s="143"/>
      <c r="G689" s="143"/>
      <c r="H689" s="143"/>
      <c r="I689" s="143"/>
      <c r="J689" s="143"/>
      <c r="K689" s="143"/>
      <c r="L689" s="143"/>
      <c r="M689" s="40"/>
      <c r="N689" s="41"/>
      <c r="O689" s="42"/>
      <c r="P689" s="44"/>
      <c r="Q689" s="44"/>
      <c r="R689" s="44"/>
      <c r="S689" s="44"/>
      <c r="T689" s="45"/>
      <c r="U689" s="46"/>
      <c r="V689" s="152"/>
    </row>
    <row r="690" spans="1:22" ht="12.75">
      <c r="A690" s="146"/>
      <c r="B690" s="141"/>
      <c r="C690" s="149" t="str">
        <f>IFERROR(VLOOKUP(B690,VALIDACIÓN!A:B,2,FALSE),"INDICAR DISTRITO")</f>
        <v>INDICAR DISTRITO</v>
      </c>
      <c r="D690" s="141"/>
      <c r="E690" s="141"/>
      <c r="F690" s="141"/>
      <c r="G690" s="141"/>
      <c r="H690" s="141"/>
      <c r="I690" s="141"/>
      <c r="J690" s="144"/>
      <c r="K690" s="141"/>
      <c r="L690" s="145" t="str">
        <f>CONCATENATE(H690," - ",I690)</f>
        <v xml:space="preserve"> - </v>
      </c>
      <c r="M690" s="25" t="str">
        <f ca="1">IFERROR(__xludf.DUMMYFUNCTION("IFERROR(ArrayFormula(QUERY(TRIM('VALIDACIÓN'!$C$2:$H$61),""SELECT Col2, Col3, Col4 WHERE Col1='""&amp;L690&amp;""'"")),""COMPLETAR LOS CAMPOS DE AÑO, CUATRIMESTRE Y ORIENTACIÓN"")"),"COMPLETAR LOS CAMPOS DE AÑO, CUATRIMESTRE Y ORIENTACIÓN")</f>
        <v>COMPLETAR LOS CAMPOS DE AÑO, CUATRIMESTRE Y ORIENTACIÓN</v>
      </c>
      <c r="N690" s="26"/>
      <c r="O690" s="27"/>
      <c r="P690" s="28"/>
      <c r="Q690" s="28"/>
      <c r="R690" s="28"/>
      <c r="S690" s="28"/>
      <c r="T690" s="29"/>
      <c r="U690" s="30"/>
      <c r="V690" s="150"/>
    </row>
    <row r="691" spans="1:22" ht="12.75">
      <c r="A691" s="147"/>
      <c r="B691" s="142"/>
      <c r="C691" s="142"/>
      <c r="D691" s="142"/>
      <c r="E691" s="142"/>
      <c r="F691" s="142"/>
      <c r="G691" s="142"/>
      <c r="H691" s="142"/>
      <c r="I691" s="142"/>
      <c r="J691" s="142"/>
      <c r="K691" s="142"/>
      <c r="L691" s="142"/>
      <c r="M691" s="31"/>
      <c r="N691" s="32"/>
      <c r="O691" s="33"/>
      <c r="P691" s="35"/>
      <c r="Q691" s="35"/>
      <c r="R691" s="34"/>
      <c r="S691" s="35"/>
      <c r="T691" s="36"/>
      <c r="U691" s="37"/>
      <c r="V691" s="151"/>
    </row>
    <row r="692" spans="1:22" ht="12.75">
      <c r="A692" s="147"/>
      <c r="B692" s="142"/>
      <c r="C692" s="142"/>
      <c r="D692" s="142"/>
      <c r="E692" s="142"/>
      <c r="F692" s="142"/>
      <c r="G692" s="142"/>
      <c r="H692" s="142"/>
      <c r="I692" s="142"/>
      <c r="J692" s="142"/>
      <c r="K692" s="142"/>
      <c r="L692" s="142"/>
      <c r="M692" s="31"/>
      <c r="N692" s="32"/>
      <c r="O692" s="33"/>
      <c r="P692" s="35"/>
      <c r="Q692" s="35"/>
      <c r="R692" s="34"/>
      <c r="S692" s="35"/>
      <c r="T692" s="36"/>
      <c r="U692" s="37"/>
      <c r="V692" s="151"/>
    </row>
    <row r="693" spans="1:22" ht="12.75">
      <c r="A693" s="147"/>
      <c r="B693" s="142"/>
      <c r="C693" s="142"/>
      <c r="D693" s="142"/>
      <c r="E693" s="142"/>
      <c r="F693" s="142"/>
      <c r="G693" s="142"/>
      <c r="H693" s="142"/>
      <c r="I693" s="142"/>
      <c r="J693" s="142"/>
      <c r="K693" s="142"/>
      <c r="L693" s="142"/>
      <c r="M693" s="31"/>
      <c r="N693" s="32"/>
      <c r="O693" s="33"/>
      <c r="P693" s="34"/>
      <c r="Q693" s="35"/>
      <c r="R693" s="35"/>
      <c r="S693" s="35"/>
      <c r="T693" s="38"/>
      <c r="U693" s="39"/>
      <c r="V693" s="151"/>
    </row>
    <row r="694" spans="1:22" ht="13.5" thickBot="1">
      <c r="A694" s="148"/>
      <c r="B694" s="143"/>
      <c r="C694" s="143"/>
      <c r="D694" s="143"/>
      <c r="E694" s="143"/>
      <c r="F694" s="143"/>
      <c r="G694" s="143"/>
      <c r="H694" s="143"/>
      <c r="I694" s="143"/>
      <c r="J694" s="143"/>
      <c r="K694" s="143"/>
      <c r="L694" s="143"/>
      <c r="M694" s="40"/>
      <c r="N694" s="41"/>
      <c r="O694" s="42"/>
      <c r="P694" s="44"/>
      <c r="Q694" s="44"/>
      <c r="R694" s="44"/>
      <c r="S694" s="44"/>
      <c r="T694" s="45"/>
      <c r="U694" s="46"/>
      <c r="V694" s="152"/>
    </row>
    <row r="695" spans="1:22" ht="12.75">
      <c r="A695" s="146"/>
      <c r="B695" s="141"/>
      <c r="C695" s="149" t="str">
        <f>IFERROR(VLOOKUP(B695,VALIDACIÓN!A:B,2,FALSE),"INDICAR DISTRITO")</f>
        <v>INDICAR DISTRITO</v>
      </c>
      <c r="D695" s="141"/>
      <c r="E695" s="141"/>
      <c r="F695" s="141"/>
      <c r="G695" s="141"/>
      <c r="H695" s="141"/>
      <c r="I695" s="141"/>
      <c r="J695" s="144"/>
      <c r="K695" s="141"/>
      <c r="L695" s="145" t="str">
        <f>CONCATENATE(H695," - ",I695)</f>
        <v xml:space="preserve"> - </v>
      </c>
      <c r="M695" s="25" t="str">
        <f ca="1">IFERROR(__xludf.DUMMYFUNCTION("IFERROR(ArrayFormula(QUERY(TRIM('VALIDACIÓN'!$C$2:$H$61),""SELECT Col2, Col3, Col4 WHERE Col1='""&amp;L695&amp;""'"")),""COMPLETAR LOS CAMPOS DE AÑO, CUATRIMESTRE Y ORIENTACIÓN"")"),"COMPLETAR LOS CAMPOS DE AÑO, CUATRIMESTRE Y ORIENTACIÓN")</f>
        <v>COMPLETAR LOS CAMPOS DE AÑO, CUATRIMESTRE Y ORIENTACIÓN</v>
      </c>
      <c r="N695" s="26"/>
      <c r="O695" s="27"/>
      <c r="P695" s="28"/>
      <c r="Q695" s="28"/>
      <c r="R695" s="28"/>
      <c r="S695" s="28"/>
      <c r="T695" s="29"/>
      <c r="U695" s="30"/>
      <c r="V695" s="150"/>
    </row>
    <row r="696" spans="1:22" ht="12.75">
      <c r="A696" s="147"/>
      <c r="B696" s="142"/>
      <c r="C696" s="142"/>
      <c r="D696" s="142"/>
      <c r="E696" s="142"/>
      <c r="F696" s="142"/>
      <c r="G696" s="142"/>
      <c r="H696" s="142"/>
      <c r="I696" s="142"/>
      <c r="J696" s="142"/>
      <c r="K696" s="142"/>
      <c r="L696" s="142"/>
      <c r="M696" s="31"/>
      <c r="N696" s="32"/>
      <c r="O696" s="33"/>
      <c r="P696" s="35"/>
      <c r="Q696" s="35"/>
      <c r="R696" s="34"/>
      <c r="S696" s="35"/>
      <c r="T696" s="36"/>
      <c r="U696" s="37"/>
      <c r="V696" s="151"/>
    </row>
    <row r="697" spans="1:22" ht="12.75">
      <c r="A697" s="147"/>
      <c r="B697" s="142"/>
      <c r="C697" s="142"/>
      <c r="D697" s="142"/>
      <c r="E697" s="142"/>
      <c r="F697" s="142"/>
      <c r="G697" s="142"/>
      <c r="H697" s="142"/>
      <c r="I697" s="142"/>
      <c r="J697" s="142"/>
      <c r="K697" s="142"/>
      <c r="L697" s="142"/>
      <c r="M697" s="31"/>
      <c r="N697" s="32"/>
      <c r="O697" s="33"/>
      <c r="P697" s="35"/>
      <c r="Q697" s="35"/>
      <c r="R697" s="34"/>
      <c r="S697" s="35"/>
      <c r="T697" s="36"/>
      <c r="U697" s="37"/>
      <c r="V697" s="151"/>
    </row>
    <row r="698" spans="1:22" ht="12.75">
      <c r="A698" s="147"/>
      <c r="B698" s="142"/>
      <c r="C698" s="142"/>
      <c r="D698" s="142"/>
      <c r="E698" s="142"/>
      <c r="F698" s="142"/>
      <c r="G698" s="142"/>
      <c r="H698" s="142"/>
      <c r="I698" s="142"/>
      <c r="J698" s="142"/>
      <c r="K698" s="142"/>
      <c r="L698" s="142"/>
      <c r="M698" s="31"/>
      <c r="N698" s="32"/>
      <c r="O698" s="33"/>
      <c r="P698" s="34"/>
      <c r="Q698" s="35"/>
      <c r="R698" s="35"/>
      <c r="S698" s="35"/>
      <c r="T698" s="38"/>
      <c r="U698" s="39"/>
      <c r="V698" s="151"/>
    </row>
    <row r="699" spans="1:22" ht="13.5" thickBot="1">
      <c r="A699" s="148"/>
      <c r="B699" s="143"/>
      <c r="C699" s="143"/>
      <c r="D699" s="143"/>
      <c r="E699" s="143"/>
      <c r="F699" s="143"/>
      <c r="G699" s="143"/>
      <c r="H699" s="143"/>
      <c r="I699" s="143"/>
      <c r="J699" s="143"/>
      <c r="K699" s="143"/>
      <c r="L699" s="143"/>
      <c r="M699" s="40"/>
      <c r="N699" s="41"/>
      <c r="O699" s="42"/>
      <c r="P699" s="44"/>
      <c r="Q699" s="44"/>
      <c r="R699" s="44"/>
      <c r="S699" s="44"/>
      <c r="T699" s="45"/>
      <c r="U699" s="46"/>
      <c r="V699" s="152"/>
    </row>
    <row r="700" spans="1:22" ht="12.75">
      <c r="A700" s="146"/>
      <c r="B700" s="141"/>
      <c r="C700" s="149" t="str">
        <f>IFERROR(VLOOKUP(B700,VALIDACIÓN!A:B,2,FALSE),"INDICAR DISTRITO")</f>
        <v>INDICAR DISTRITO</v>
      </c>
      <c r="D700" s="141"/>
      <c r="E700" s="141"/>
      <c r="F700" s="141"/>
      <c r="G700" s="141"/>
      <c r="H700" s="141"/>
      <c r="I700" s="141"/>
      <c r="J700" s="144"/>
      <c r="K700" s="141"/>
      <c r="L700" s="145" t="str">
        <f>CONCATENATE(H700," - ",I700)</f>
        <v xml:space="preserve"> - </v>
      </c>
      <c r="M700" s="25" t="str">
        <f ca="1">IFERROR(__xludf.DUMMYFUNCTION("IFERROR(ArrayFormula(QUERY(TRIM('VALIDACIÓN'!$C$2:$H$61),""SELECT Col2, Col3, Col4 WHERE Col1='""&amp;L700&amp;""'"")),""COMPLETAR LOS CAMPOS DE AÑO, CUATRIMESTRE Y ORIENTACIÓN"")"),"COMPLETAR LOS CAMPOS DE AÑO, CUATRIMESTRE Y ORIENTACIÓN")</f>
        <v>COMPLETAR LOS CAMPOS DE AÑO, CUATRIMESTRE Y ORIENTACIÓN</v>
      </c>
      <c r="N700" s="26"/>
      <c r="O700" s="27"/>
      <c r="P700" s="28"/>
      <c r="Q700" s="28"/>
      <c r="R700" s="28"/>
      <c r="S700" s="28"/>
      <c r="T700" s="29"/>
      <c r="U700" s="30"/>
      <c r="V700" s="150"/>
    </row>
    <row r="701" spans="1:22" ht="12.75">
      <c r="A701" s="147"/>
      <c r="B701" s="142"/>
      <c r="C701" s="142"/>
      <c r="D701" s="142"/>
      <c r="E701" s="142"/>
      <c r="F701" s="142"/>
      <c r="G701" s="142"/>
      <c r="H701" s="142"/>
      <c r="I701" s="142"/>
      <c r="J701" s="142"/>
      <c r="K701" s="142"/>
      <c r="L701" s="142"/>
      <c r="M701" s="31"/>
      <c r="N701" s="32"/>
      <c r="O701" s="33"/>
      <c r="P701" s="35"/>
      <c r="Q701" s="35"/>
      <c r="R701" s="34"/>
      <c r="S701" s="35"/>
      <c r="T701" s="36"/>
      <c r="U701" s="37"/>
      <c r="V701" s="151"/>
    </row>
    <row r="702" spans="1:22" ht="12.75">
      <c r="A702" s="147"/>
      <c r="B702" s="142"/>
      <c r="C702" s="142"/>
      <c r="D702" s="142"/>
      <c r="E702" s="142"/>
      <c r="F702" s="142"/>
      <c r="G702" s="142"/>
      <c r="H702" s="142"/>
      <c r="I702" s="142"/>
      <c r="J702" s="142"/>
      <c r="K702" s="142"/>
      <c r="L702" s="142"/>
      <c r="M702" s="31"/>
      <c r="N702" s="32"/>
      <c r="O702" s="33"/>
      <c r="P702" s="35"/>
      <c r="Q702" s="35"/>
      <c r="R702" s="34"/>
      <c r="S702" s="35"/>
      <c r="T702" s="36"/>
      <c r="U702" s="37"/>
      <c r="V702" s="151"/>
    </row>
    <row r="703" spans="1:22" ht="12.75">
      <c r="A703" s="147"/>
      <c r="B703" s="142"/>
      <c r="C703" s="142"/>
      <c r="D703" s="142"/>
      <c r="E703" s="142"/>
      <c r="F703" s="142"/>
      <c r="G703" s="142"/>
      <c r="H703" s="142"/>
      <c r="I703" s="142"/>
      <c r="J703" s="142"/>
      <c r="K703" s="142"/>
      <c r="L703" s="142"/>
      <c r="M703" s="31"/>
      <c r="N703" s="32"/>
      <c r="O703" s="33"/>
      <c r="P703" s="34"/>
      <c r="Q703" s="35"/>
      <c r="R703" s="35"/>
      <c r="S703" s="35"/>
      <c r="T703" s="38"/>
      <c r="U703" s="39"/>
      <c r="V703" s="151"/>
    </row>
    <row r="704" spans="1:22" ht="13.5" thickBot="1">
      <c r="A704" s="148"/>
      <c r="B704" s="143"/>
      <c r="C704" s="143"/>
      <c r="D704" s="143"/>
      <c r="E704" s="143"/>
      <c r="F704" s="143"/>
      <c r="G704" s="143"/>
      <c r="H704" s="143"/>
      <c r="I704" s="143"/>
      <c r="J704" s="143"/>
      <c r="K704" s="143"/>
      <c r="L704" s="143"/>
      <c r="M704" s="40"/>
      <c r="N704" s="41"/>
      <c r="O704" s="42"/>
      <c r="P704" s="44"/>
      <c r="Q704" s="44"/>
      <c r="R704" s="44"/>
      <c r="S704" s="44"/>
      <c r="T704" s="45"/>
      <c r="U704" s="46"/>
      <c r="V704" s="152"/>
    </row>
    <row r="705" spans="1:22" ht="12.75">
      <c r="A705" s="146"/>
      <c r="B705" s="141"/>
      <c r="C705" s="149" t="str">
        <f>IFERROR(VLOOKUP(B705,VALIDACIÓN!A:B,2,FALSE),"INDICAR DISTRITO")</f>
        <v>INDICAR DISTRITO</v>
      </c>
      <c r="D705" s="141"/>
      <c r="E705" s="141"/>
      <c r="F705" s="141"/>
      <c r="G705" s="141"/>
      <c r="H705" s="141"/>
      <c r="I705" s="141"/>
      <c r="J705" s="144"/>
      <c r="K705" s="141"/>
      <c r="L705" s="145" t="str">
        <f>CONCATENATE(H705," - ",I705)</f>
        <v xml:space="preserve"> - </v>
      </c>
      <c r="M705" s="25" t="str">
        <f ca="1">IFERROR(__xludf.DUMMYFUNCTION("IFERROR(ArrayFormula(QUERY(TRIM('VALIDACIÓN'!$C$2:$H$61),""SELECT Col2, Col3, Col4 WHERE Col1='""&amp;L705&amp;""'"")),""COMPLETAR LOS CAMPOS DE AÑO, CUATRIMESTRE Y ORIENTACIÓN"")"),"COMPLETAR LOS CAMPOS DE AÑO, CUATRIMESTRE Y ORIENTACIÓN")</f>
        <v>COMPLETAR LOS CAMPOS DE AÑO, CUATRIMESTRE Y ORIENTACIÓN</v>
      </c>
      <c r="N705" s="26"/>
      <c r="O705" s="27"/>
      <c r="P705" s="28"/>
      <c r="Q705" s="28"/>
      <c r="R705" s="28"/>
      <c r="S705" s="28"/>
      <c r="T705" s="29"/>
      <c r="U705" s="30"/>
      <c r="V705" s="150"/>
    </row>
    <row r="706" spans="1:22" ht="12.75">
      <c r="A706" s="147"/>
      <c r="B706" s="142"/>
      <c r="C706" s="142"/>
      <c r="D706" s="142"/>
      <c r="E706" s="142"/>
      <c r="F706" s="142"/>
      <c r="G706" s="142"/>
      <c r="H706" s="142"/>
      <c r="I706" s="142"/>
      <c r="J706" s="142"/>
      <c r="K706" s="142"/>
      <c r="L706" s="142"/>
      <c r="M706" s="31"/>
      <c r="N706" s="32"/>
      <c r="O706" s="33"/>
      <c r="P706" s="35"/>
      <c r="Q706" s="35"/>
      <c r="R706" s="34"/>
      <c r="S706" s="35"/>
      <c r="T706" s="36"/>
      <c r="U706" s="37"/>
      <c r="V706" s="151"/>
    </row>
    <row r="707" spans="1:22" ht="12.75">
      <c r="A707" s="147"/>
      <c r="B707" s="142"/>
      <c r="C707" s="142"/>
      <c r="D707" s="142"/>
      <c r="E707" s="142"/>
      <c r="F707" s="142"/>
      <c r="G707" s="142"/>
      <c r="H707" s="142"/>
      <c r="I707" s="142"/>
      <c r="J707" s="142"/>
      <c r="K707" s="142"/>
      <c r="L707" s="142"/>
      <c r="M707" s="31"/>
      <c r="N707" s="32"/>
      <c r="O707" s="33"/>
      <c r="P707" s="35"/>
      <c r="Q707" s="35"/>
      <c r="R707" s="34"/>
      <c r="S707" s="35"/>
      <c r="T707" s="36"/>
      <c r="U707" s="37"/>
      <c r="V707" s="151"/>
    </row>
    <row r="708" spans="1:22" ht="12.75">
      <c r="A708" s="147"/>
      <c r="B708" s="142"/>
      <c r="C708" s="142"/>
      <c r="D708" s="142"/>
      <c r="E708" s="142"/>
      <c r="F708" s="142"/>
      <c r="G708" s="142"/>
      <c r="H708" s="142"/>
      <c r="I708" s="142"/>
      <c r="J708" s="142"/>
      <c r="K708" s="142"/>
      <c r="L708" s="142"/>
      <c r="M708" s="31"/>
      <c r="N708" s="32"/>
      <c r="O708" s="33"/>
      <c r="P708" s="34"/>
      <c r="Q708" s="35"/>
      <c r="R708" s="35"/>
      <c r="S708" s="35"/>
      <c r="T708" s="38"/>
      <c r="U708" s="39"/>
      <c r="V708" s="151"/>
    </row>
    <row r="709" spans="1:22" ht="13.5" thickBot="1">
      <c r="A709" s="148"/>
      <c r="B709" s="143"/>
      <c r="C709" s="143"/>
      <c r="D709" s="143"/>
      <c r="E709" s="143"/>
      <c r="F709" s="143"/>
      <c r="G709" s="143"/>
      <c r="H709" s="143"/>
      <c r="I709" s="143"/>
      <c r="J709" s="143"/>
      <c r="K709" s="143"/>
      <c r="L709" s="143"/>
      <c r="M709" s="40"/>
      <c r="N709" s="41"/>
      <c r="O709" s="42"/>
      <c r="P709" s="44"/>
      <c r="Q709" s="44"/>
      <c r="R709" s="44"/>
      <c r="S709" s="44"/>
      <c r="T709" s="45"/>
      <c r="U709" s="46"/>
      <c r="V709" s="152"/>
    </row>
    <row r="710" spans="1:22" ht="12.75">
      <c r="A710" s="146"/>
      <c r="B710" s="141"/>
      <c r="C710" s="149" t="str">
        <f>IFERROR(VLOOKUP(B710,VALIDACIÓN!A:B,2,FALSE),"INDICAR DISTRITO")</f>
        <v>INDICAR DISTRITO</v>
      </c>
      <c r="D710" s="141"/>
      <c r="E710" s="141"/>
      <c r="F710" s="141"/>
      <c r="G710" s="141"/>
      <c r="H710" s="141"/>
      <c r="I710" s="141"/>
      <c r="J710" s="144"/>
      <c r="K710" s="141"/>
      <c r="L710" s="145" t="str">
        <f>CONCATENATE(H710," - ",I710)</f>
        <v xml:space="preserve"> - </v>
      </c>
      <c r="M710" s="25" t="str">
        <f ca="1">IFERROR(__xludf.DUMMYFUNCTION("IFERROR(ArrayFormula(QUERY(TRIM('VALIDACIÓN'!$C$2:$H$61),""SELECT Col2, Col3, Col4 WHERE Col1='""&amp;L710&amp;""'"")),""COMPLETAR LOS CAMPOS DE AÑO, CUATRIMESTRE Y ORIENTACIÓN"")"),"COMPLETAR LOS CAMPOS DE AÑO, CUATRIMESTRE Y ORIENTACIÓN")</f>
        <v>COMPLETAR LOS CAMPOS DE AÑO, CUATRIMESTRE Y ORIENTACIÓN</v>
      </c>
      <c r="N710" s="26"/>
      <c r="O710" s="27"/>
      <c r="P710" s="28"/>
      <c r="Q710" s="28"/>
      <c r="R710" s="28"/>
      <c r="S710" s="28"/>
      <c r="T710" s="29"/>
      <c r="U710" s="30"/>
      <c r="V710" s="150"/>
    </row>
    <row r="711" spans="1:22" ht="12.75">
      <c r="A711" s="147"/>
      <c r="B711" s="142"/>
      <c r="C711" s="142"/>
      <c r="D711" s="142"/>
      <c r="E711" s="142"/>
      <c r="F711" s="142"/>
      <c r="G711" s="142"/>
      <c r="H711" s="142"/>
      <c r="I711" s="142"/>
      <c r="J711" s="142"/>
      <c r="K711" s="142"/>
      <c r="L711" s="142"/>
      <c r="M711" s="31"/>
      <c r="N711" s="32"/>
      <c r="O711" s="33"/>
      <c r="P711" s="35"/>
      <c r="Q711" s="35"/>
      <c r="R711" s="34"/>
      <c r="S711" s="35"/>
      <c r="T711" s="36"/>
      <c r="U711" s="37"/>
      <c r="V711" s="151"/>
    </row>
    <row r="712" spans="1:22" ht="12.75">
      <c r="A712" s="147"/>
      <c r="B712" s="142"/>
      <c r="C712" s="142"/>
      <c r="D712" s="142"/>
      <c r="E712" s="142"/>
      <c r="F712" s="142"/>
      <c r="G712" s="142"/>
      <c r="H712" s="142"/>
      <c r="I712" s="142"/>
      <c r="J712" s="142"/>
      <c r="K712" s="142"/>
      <c r="L712" s="142"/>
      <c r="M712" s="31"/>
      <c r="N712" s="32"/>
      <c r="O712" s="33"/>
      <c r="P712" s="35"/>
      <c r="Q712" s="35"/>
      <c r="R712" s="34"/>
      <c r="S712" s="35"/>
      <c r="T712" s="36"/>
      <c r="U712" s="37"/>
      <c r="V712" s="151"/>
    </row>
    <row r="713" spans="1:22" ht="12.75">
      <c r="A713" s="147"/>
      <c r="B713" s="142"/>
      <c r="C713" s="142"/>
      <c r="D713" s="142"/>
      <c r="E713" s="142"/>
      <c r="F713" s="142"/>
      <c r="G713" s="142"/>
      <c r="H713" s="142"/>
      <c r="I713" s="142"/>
      <c r="J713" s="142"/>
      <c r="K713" s="142"/>
      <c r="L713" s="142"/>
      <c r="M713" s="31"/>
      <c r="N713" s="32"/>
      <c r="O713" s="33"/>
      <c r="P713" s="34"/>
      <c r="Q713" s="35"/>
      <c r="R713" s="35"/>
      <c r="S713" s="35"/>
      <c r="T713" s="38"/>
      <c r="U713" s="39"/>
      <c r="V713" s="151"/>
    </row>
    <row r="714" spans="1:22" ht="13.5" thickBot="1">
      <c r="A714" s="148"/>
      <c r="B714" s="143"/>
      <c r="C714" s="143"/>
      <c r="D714" s="143"/>
      <c r="E714" s="143"/>
      <c r="F714" s="143"/>
      <c r="G714" s="143"/>
      <c r="H714" s="143"/>
      <c r="I714" s="143"/>
      <c r="J714" s="143"/>
      <c r="K714" s="143"/>
      <c r="L714" s="143"/>
      <c r="M714" s="40"/>
      <c r="N714" s="41"/>
      <c r="O714" s="42"/>
      <c r="P714" s="44"/>
      <c r="Q714" s="44"/>
      <c r="R714" s="44"/>
      <c r="S714" s="44"/>
      <c r="T714" s="45"/>
      <c r="U714" s="46"/>
      <c r="V714" s="152"/>
    </row>
    <row r="715" spans="1:22" ht="12.75">
      <c r="A715" s="146"/>
      <c r="B715" s="141"/>
      <c r="C715" s="149" t="str">
        <f>IFERROR(VLOOKUP(B715,VALIDACIÓN!A:B,2,FALSE),"INDICAR DISTRITO")</f>
        <v>INDICAR DISTRITO</v>
      </c>
      <c r="D715" s="141"/>
      <c r="E715" s="141"/>
      <c r="F715" s="141"/>
      <c r="G715" s="141"/>
      <c r="H715" s="141"/>
      <c r="I715" s="141"/>
      <c r="J715" s="144"/>
      <c r="K715" s="141"/>
      <c r="L715" s="145" t="str">
        <f>CONCATENATE(H715," - ",I715)</f>
        <v xml:space="preserve"> - </v>
      </c>
      <c r="M715" s="25" t="str">
        <f ca="1">IFERROR(__xludf.DUMMYFUNCTION("IFERROR(ArrayFormula(QUERY(TRIM('VALIDACIÓN'!$C$2:$H$61),""SELECT Col2, Col3, Col4 WHERE Col1='""&amp;L715&amp;""'"")),""COMPLETAR LOS CAMPOS DE AÑO, CUATRIMESTRE Y ORIENTACIÓN"")"),"COMPLETAR LOS CAMPOS DE AÑO, CUATRIMESTRE Y ORIENTACIÓN")</f>
        <v>COMPLETAR LOS CAMPOS DE AÑO, CUATRIMESTRE Y ORIENTACIÓN</v>
      </c>
      <c r="N715" s="26"/>
      <c r="O715" s="27"/>
      <c r="P715" s="28"/>
      <c r="Q715" s="28"/>
      <c r="R715" s="28"/>
      <c r="S715" s="28"/>
      <c r="T715" s="29"/>
      <c r="U715" s="30"/>
      <c r="V715" s="150"/>
    </row>
    <row r="716" spans="1:22" ht="12.75">
      <c r="A716" s="147"/>
      <c r="B716" s="142"/>
      <c r="C716" s="142"/>
      <c r="D716" s="142"/>
      <c r="E716" s="142"/>
      <c r="F716" s="142"/>
      <c r="G716" s="142"/>
      <c r="H716" s="142"/>
      <c r="I716" s="142"/>
      <c r="J716" s="142"/>
      <c r="K716" s="142"/>
      <c r="L716" s="142"/>
      <c r="M716" s="31"/>
      <c r="N716" s="32"/>
      <c r="O716" s="33"/>
      <c r="P716" s="35"/>
      <c r="Q716" s="35"/>
      <c r="R716" s="34"/>
      <c r="S716" s="35"/>
      <c r="T716" s="36"/>
      <c r="U716" s="37"/>
      <c r="V716" s="151"/>
    </row>
    <row r="717" spans="1:22" ht="12.75">
      <c r="A717" s="147"/>
      <c r="B717" s="142"/>
      <c r="C717" s="142"/>
      <c r="D717" s="142"/>
      <c r="E717" s="142"/>
      <c r="F717" s="142"/>
      <c r="G717" s="142"/>
      <c r="H717" s="142"/>
      <c r="I717" s="142"/>
      <c r="J717" s="142"/>
      <c r="K717" s="142"/>
      <c r="L717" s="142"/>
      <c r="M717" s="31"/>
      <c r="N717" s="32"/>
      <c r="O717" s="33"/>
      <c r="P717" s="35"/>
      <c r="Q717" s="35"/>
      <c r="R717" s="34"/>
      <c r="S717" s="35"/>
      <c r="T717" s="36"/>
      <c r="U717" s="37"/>
      <c r="V717" s="151"/>
    </row>
    <row r="718" spans="1:22" ht="12.75">
      <c r="A718" s="147"/>
      <c r="B718" s="142"/>
      <c r="C718" s="142"/>
      <c r="D718" s="142"/>
      <c r="E718" s="142"/>
      <c r="F718" s="142"/>
      <c r="G718" s="142"/>
      <c r="H718" s="142"/>
      <c r="I718" s="142"/>
      <c r="J718" s="142"/>
      <c r="K718" s="142"/>
      <c r="L718" s="142"/>
      <c r="M718" s="31"/>
      <c r="N718" s="32"/>
      <c r="O718" s="33"/>
      <c r="P718" s="34"/>
      <c r="Q718" s="35"/>
      <c r="R718" s="35"/>
      <c r="S718" s="35"/>
      <c r="T718" s="38"/>
      <c r="U718" s="39"/>
      <c r="V718" s="151"/>
    </row>
    <row r="719" spans="1:22" ht="13.5" thickBot="1">
      <c r="A719" s="148"/>
      <c r="B719" s="143"/>
      <c r="C719" s="143"/>
      <c r="D719" s="143"/>
      <c r="E719" s="143"/>
      <c r="F719" s="143"/>
      <c r="G719" s="143"/>
      <c r="H719" s="143"/>
      <c r="I719" s="143"/>
      <c r="J719" s="143"/>
      <c r="K719" s="143"/>
      <c r="L719" s="143"/>
      <c r="M719" s="40"/>
      <c r="N719" s="41"/>
      <c r="O719" s="42"/>
      <c r="P719" s="44"/>
      <c r="Q719" s="44"/>
      <c r="R719" s="44"/>
      <c r="S719" s="44"/>
      <c r="T719" s="45"/>
      <c r="U719" s="46"/>
      <c r="V719" s="152"/>
    </row>
    <row r="720" spans="1:22" ht="12.75">
      <c r="A720" s="146"/>
      <c r="B720" s="141"/>
      <c r="C720" s="149" t="str">
        <f>IFERROR(VLOOKUP(B720,VALIDACIÓN!A:B,2,FALSE),"INDICAR DISTRITO")</f>
        <v>INDICAR DISTRITO</v>
      </c>
      <c r="D720" s="141"/>
      <c r="E720" s="141"/>
      <c r="F720" s="141"/>
      <c r="G720" s="141"/>
      <c r="H720" s="141"/>
      <c r="I720" s="141"/>
      <c r="J720" s="144"/>
      <c r="K720" s="141"/>
      <c r="L720" s="145" t="str">
        <f>CONCATENATE(H720," - ",I720)</f>
        <v xml:space="preserve"> - </v>
      </c>
      <c r="M720" s="25" t="str">
        <f ca="1">IFERROR(__xludf.DUMMYFUNCTION("IFERROR(ArrayFormula(QUERY(TRIM('VALIDACIÓN'!$C$2:$H$61),""SELECT Col2, Col3, Col4 WHERE Col1='""&amp;L720&amp;""'"")),""COMPLETAR LOS CAMPOS DE AÑO, CUATRIMESTRE Y ORIENTACIÓN"")"),"COMPLETAR LOS CAMPOS DE AÑO, CUATRIMESTRE Y ORIENTACIÓN")</f>
        <v>COMPLETAR LOS CAMPOS DE AÑO, CUATRIMESTRE Y ORIENTACIÓN</v>
      </c>
      <c r="N720" s="26"/>
      <c r="O720" s="27"/>
      <c r="P720" s="28"/>
      <c r="Q720" s="28"/>
      <c r="R720" s="28"/>
      <c r="S720" s="28"/>
      <c r="T720" s="29"/>
      <c r="U720" s="30"/>
      <c r="V720" s="150"/>
    </row>
    <row r="721" spans="1:22" ht="12.75">
      <c r="A721" s="147"/>
      <c r="B721" s="142"/>
      <c r="C721" s="142"/>
      <c r="D721" s="142"/>
      <c r="E721" s="142"/>
      <c r="F721" s="142"/>
      <c r="G721" s="142"/>
      <c r="H721" s="142"/>
      <c r="I721" s="142"/>
      <c r="J721" s="142"/>
      <c r="K721" s="142"/>
      <c r="L721" s="142"/>
      <c r="M721" s="31"/>
      <c r="N721" s="32"/>
      <c r="O721" s="33"/>
      <c r="P721" s="35"/>
      <c r="Q721" s="35"/>
      <c r="R721" s="34"/>
      <c r="S721" s="35"/>
      <c r="T721" s="36"/>
      <c r="U721" s="37"/>
      <c r="V721" s="151"/>
    </row>
    <row r="722" spans="1:22" ht="12.75">
      <c r="A722" s="147"/>
      <c r="B722" s="142"/>
      <c r="C722" s="142"/>
      <c r="D722" s="142"/>
      <c r="E722" s="142"/>
      <c r="F722" s="142"/>
      <c r="G722" s="142"/>
      <c r="H722" s="142"/>
      <c r="I722" s="142"/>
      <c r="J722" s="142"/>
      <c r="K722" s="142"/>
      <c r="L722" s="142"/>
      <c r="M722" s="31"/>
      <c r="N722" s="32"/>
      <c r="O722" s="33"/>
      <c r="P722" s="35"/>
      <c r="Q722" s="35"/>
      <c r="R722" s="34"/>
      <c r="S722" s="35"/>
      <c r="T722" s="36"/>
      <c r="U722" s="37"/>
      <c r="V722" s="151"/>
    </row>
    <row r="723" spans="1:22" ht="12.75">
      <c r="A723" s="147"/>
      <c r="B723" s="142"/>
      <c r="C723" s="142"/>
      <c r="D723" s="142"/>
      <c r="E723" s="142"/>
      <c r="F723" s="142"/>
      <c r="G723" s="142"/>
      <c r="H723" s="142"/>
      <c r="I723" s="142"/>
      <c r="J723" s="142"/>
      <c r="K723" s="142"/>
      <c r="L723" s="142"/>
      <c r="M723" s="31"/>
      <c r="N723" s="32"/>
      <c r="O723" s="33"/>
      <c r="P723" s="34"/>
      <c r="Q723" s="35"/>
      <c r="R723" s="35"/>
      <c r="S723" s="35"/>
      <c r="T723" s="38"/>
      <c r="U723" s="39"/>
      <c r="V723" s="151"/>
    </row>
    <row r="724" spans="1:22" ht="13.5" thickBot="1">
      <c r="A724" s="148"/>
      <c r="B724" s="143"/>
      <c r="C724" s="143"/>
      <c r="D724" s="143"/>
      <c r="E724" s="143"/>
      <c r="F724" s="143"/>
      <c r="G724" s="143"/>
      <c r="H724" s="143"/>
      <c r="I724" s="143"/>
      <c r="J724" s="143"/>
      <c r="K724" s="143"/>
      <c r="L724" s="143"/>
      <c r="M724" s="40"/>
      <c r="N724" s="41"/>
      <c r="O724" s="42"/>
      <c r="P724" s="44"/>
      <c r="Q724" s="44"/>
      <c r="R724" s="44"/>
      <c r="S724" s="44"/>
      <c r="T724" s="45"/>
      <c r="U724" s="46"/>
      <c r="V724" s="152"/>
    </row>
    <row r="725" spans="1:22" ht="12.75">
      <c r="A725" s="146"/>
      <c r="B725" s="141"/>
      <c r="C725" s="149" t="str">
        <f>IFERROR(VLOOKUP(B725,VALIDACIÓN!A:B,2,FALSE),"INDICAR DISTRITO")</f>
        <v>INDICAR DISTRITO</v>
      </c>
      <c r="D725" s="141"/>
      <c r="E725" s="141"/>
      <c r="F725" s="141"/>
      <c r="G725" s="141"/>
      <c r="H725" s="141"/>
      <c r="I725" s="141"/>
      <c r="J725" s="144"/>
      <c r="K725" s="141"/>
      <c r="L725" s="145" t="str">
        <f>CONCATENATE(H725," - ",I725)</f>
        <v xml:space="preserve"> - </v>
      </c>
      <c r="M725" s="25" t="str">
        <f ca="1">IFERROR(__xludf.DUMMYFUNCTION("IFERROR(ArrayFormula(QUERY(TRIM('VALIDACIÓN'!$C$2:$H$61),""SELECT Col2, Col3, Col4 WHERE Col1='""&amp;L725&amp;""'"")),""COMPLETAR LOS CAMPOS DE AÑO, CUATRIMESTRE Y ORIENTACIÓN"")"),"COMPLETAR LOS CAMPOS DE AÑO, CUATRIMESTRE Y ORIENTACIÓN")</f>
        <v>COMPLETAR LOS CAMPOS DE AÑO, CUATRIMESTRE Y ORIENTACIÓN</v>
      </c>
      <c r="N725" s="26"/>
      <c r="O725" s="27"/>
      <c r="P725" s="28"/>
      <c r="Q725" s="28"/>
      <c r="R725" s="28"/>
      <c r="S725" s="28"/>
      <c r="T725" s="29"/>
      <c r="U725" s="30"/>
      <c r="V725" s="150"/>
    </row>
    <row r="726" spans="1:22" ht="12.75">
      <c r="A726" s="147"/>
      <c r="B726" s="142"/>
      <c r="C726" s="142"/>
      <c r="D726" s="142"/>
      <c r="E726" s="142"/>
      <c r="F726" s="142"/>
      <c r="G726" s="142"/>
      <c r="H726" s="142"/>
      <c r="I726" s="142"/>
      <c r="J726" s="142"/>
      <c r="K726" s="142"/>
      <c r="L726" s="142"/>
      <c r="M726" s="31"/>
      <c r="N726" s="32"/>
      <c r="O726" s="33"/>
      <c r="P726" s="35"/>
      <c r="Q726" s="35"/>
      <c r="R726" s="34"/>
      <c r="S726" s="35"/>
      <c r="T726" s="36"/>
      <c r="U726" s="37"/>
      <c r="V726" s="151"/>
    </row>
    <row r="727" spans="1:22" ht="12.75">
      <c r="A727" s="147"/>
      <c r="B727" s="142"/>
      <c r="C727" s="142"/>
      <c r="D727" s="142"/>
      <c r="E727" s="142"/>
      <c r="F727" s="142"/>
      <c r="G727" s="142"/>
      <c r="H727" s="142"/>
      <c r="I727" s="142"/>
      <c r="J727" s="142"/>
      <c r="K727" s="142"/>
      <c r="L727" s="142"/>
      <c r="M727" s="31"/>
      <c r="N727" s="32"/>
      <c r="O727" s="33"/>
      <c r="P727" s="35"/>
      <c r="Q727" s="35"/>
      <c r="R727" s="34"/>
      <c r="S727" s="35"/>
      <c r="T727" s="36"/>
      <c r="U727" s="37"/>
      <c r="V727" s="151"/>
    </row>
    <row r="728" spans="1:22" ht="12.75">
      <c r="A728" s="147"/>
      <c r="B728" s="142"/>
      <c r="C728" s="142"/>
      <c r="D728" s="142"/>
      <c r="E728" s="142"/>
      <c r="F728" s="142"/>
      <c r="G728" s="142"/>
      <c r="H728" s="142"/>
      <c r="I728" s="142"/>
      <c r="J728" s="142"/>
      <c r="K728" s="142"/>
      <c r="L728" s="142"/>
      <c r="M728" s="31"/>
      <c r="N728" s="32"/>
      <c r="O728" s="33"/>
      <c r="P728" s="34"/>
      <c r="Q728" s="35"/>
      <c r="R728" s="35"/>
      <c r="S728" s="35"/>
      <c r="T728" s="38"/>
      <c r="U728" s="39"/>
      <c r="V728" s="151"/>
    </row>
    <row r="729" spans="1:22" ht="13.5" thickBot="1">
      <c r="A729" s="148"/>
      <c r="B729" s="143"/>
      <c r="C729" s="143"/>
      <c r="D729" s="143"/>
      <c r="E729" s="143"/>
      <c r="F729" s="143"/>
      <c r="G729" s="143"/>
      <c r="H729" s="143"/>
      <c r="I729" s="143"/>
      <c r="J729" s="143"/>
      <c r="K729" s="143"/>
      <c r="L729" s="143"/>
      <c r="M729" s="40"/>
      <c r="N729" s="41"/>
      <c r="O729" s="42"/>
      <c r="P729" s="44"/>
      <c r="Q729" s="44"/>
      <c r="R729" s="44"/>
      <c r="S729" s="44"/>
      <c r="T729" s="45"/>
      <c r="U729" s="46"/>
      <c r="V729" s="152"/>
    </row>
    <row r="730" spans="1:22" ht="12.75">
      <c r="A730" s="146"/>
      <c r="B730" s="141"/>
      <c r="C730" s="149" t="str">
        <f>IFERROR(VLOOKUP(B730,VALIDACIÓN!A:B,2,FALSE),"INDICAR DISTRITO")</f>
        <v>INDICAR DISTRITO</v>
      </c>
      <c r="D730" s="141"/>
      <c r="E730" s="141"/>
      <c r="F730" s="141"/>
      <c r="G730" s="141"/>
      <c r="H730" s="141"/>
      <c r="I730" s="141"/>
      <c r="J730" s="144"/>
      <c r="K730" s="141"/>
      <c r="L730" s="145" t="str">
        <f>CONCATENATE(H730," - ",I730)</f>
        <v xml:space="preserve"> - </v>
      </c>
      <c r="M730" s="25" t="str">
        <f ca="1">IFERROR(__xludf.DUMMYFUNCTION("IFERROR(ArrayFormula(QUERY(TRIM('VALIDACIÓN'!$C$2:$H$61),""SELECT Col2, Col3, Col4 WHERE Col1='""&amp;L730&amp;""'"")),""COMPLETAR LOS CAMPOS DE AÑO, CUATRIMESTRE Y ORIENTACIÓN"")"),"COMPLETAR LOS CAMPOS DE AÑO, CUATRIMESTRE Y ORIENTACIÓN")</f>
        <v>COMPLETAR LOS CAMPOS DE AÑO, CUATRIMESTRE Y ORIENTACIÓN</v>
      </c>
      <c r="N730" s="26"/>
      <c r="O730" s="27"/>
      <c r="P730" s="28"/>
      <c r="Q730" s="28"/>
      <c r="R730" s="28"/>
      <c r="S730" s="28"/>
      <c r="T730" s="29"/>
      <c r="U730" s="30"/>
      <c r="V730" s="150"/>
    </row>
    <row r="731" spans="1:22" ht="12.75">
      <c r="A731" s="147"/>
      <c r="B731" s="142"/>
      <c r="C731" s="142"/>
      <c r="D731" s="142"/>
      <c r="E731" s="142"/>
      <c r="F731" s="142"/>
      <c r="G731" s="142"/>
      <c r="H731" s="142"/>
      <c r="I731" s="142"/>
      <c r="J731" s="142"/>
      <c r="K731" s="142"/>
      <c r="L731" s="142"/>
      <c r="M731" s="31"/>
      <c r="N731" s="32"/>
      <c r="O731" s="33"/>
      <c r="P731" s="35"/>
      <c r="Q731" s="35"/>
      <c r="R731" s="34"/>
      <c r="S731" s="35"/>
      <c r="T731" s="36"/>
      <c r="U731" s="37"/>
      <c r="V731" s="151"/>
    </row>
    <row r="732" spans="1:22" ht="12.75">
      <c r="A732" s="147"/>
      <c r="B732" s="142"/>
      <c r="C732" s="142"/>
      <c r="D732" s="142"/>
      <c r="E732" s="142"/>
      <c r="F732" s="142"/>
      <c r="G732" s="142"/>
      <c r="H732" s="142"/>
      <c r="I732" s="142"/>
      <c r="J732" s="142"/>
      <c r="K732" s="142"/>
      <c r="L732" s="142"/>
      <c r="M732" s="31"/>
      <c r="N732" s="32"/>
      <c r="O732" s="33"/>
      <c r="P732" s="35"/>
      <c r="Q732" s="35"/>
      <c r="R732" s="34"/>
      <c r="S732" s="35"/>
      <c r="T732" s="36"/>
      <c r="U732" s="37"/>
      <c r="V732" s="151"/>
    </row>
    <row r="733" spans="1:22" ht="12.75">
      <c r="A733" s="147"/>
      <c r="B733" s="142"/>
      <c r="C733" s="142"/>
      <c r="D733" s="142"/>
      <c r="E733" s="142"/>
      <c r="F733" s="142"/>
      <c r="G733" s="142"/>
      <c r="H733" s="142"/>
      <c r="I733" s="142"/>
      <c r="J733" s="142"/>
      <c r="K733" s="142"/>
      <c r="L733" s="142"/>
      <c r="M733" s="31"/>
      <c r="N733" s="32"/>
      <c r="O733" s="33"/>
      <c r="P733" s="34"/>
      <c r="Q733" s="35"/>
      <c r="R733" s="35"/>
      <c r="S733" s="35"/>
      <c r="T733" s="38"/>
      <c r="U733" s="39"/>
      <c r="V733" s="151"/>
    </row>
    <row r="734" spans="1:22" ht="13.5" thickBot="1">
      <c r="A734" s="148"/>
      <c r="B734" s="143"/>
      <c r="C734" s="143"/>
      <c r="D734" s="143"/>
      <c r="E734" s="143"/>
      <c r="F734" s="143"/>
      <c r="G734" s="143"/>
      <c r="H734" s="143"/>
      <c r="I734" s="143"/>
      <c r="J734" s="143"/>
      <c r="K734" s="143"/>
      <c r="L734" s="143"/>
      <c r="M734" s="40"/>
      <c r="N734" s="41"/>
      <c r="O734" s="42"/>
      <c r="P734" s="44"/>
      <c r="Q734" s="44"/>
      <c r="R734" s="44"/>
      <c r="S734" s="44"/>
      <c r="T734" s="45"/>
      <c r="U734" s="46"/>
      <c r="V734" s="152"/>
    </row>
    <row r="735" spans="1:22" ht="12.75">
      <c r="A735" s="146"/>
      <c r="B735" s="141"/>
      <c r="C735" s="149" t="str">
        <f>IFERROR(VLOOKUP(B735,VALIDACIÓN!A:B,2,FALSE),"INDICAR DISTRITO")</f>
        <v>INDICAR DISTRITO</v>
      </c>
      <c r="D735" s="141"/>
      <c r="E735" s="141"/>
      <c r="F735" s="141"/>
      <c r="G735" s="141"/>
      <c r="H735" s="141"/>
      <c r="I735" s="141"/>
      <c r="J735" s="144"/>
      <c r="K735" s="141"/>
      <c r="L735" s="145" t="str">
        <f>CONCATENATE(H735," - ",I735)</f>
        <v xml:space="preserve"> - </v>
      </c>
      <c r="M735" s="25" t="str">
        <f ca="1">IFERROR(__xludf.DUMMYFUNCTION("IFERROR(ArrayFormula(QUERY(TRIM('VALIDACIÓN'!$C$2:$H$61),""SELECT Col2, Col3, Col4 WHERE Col1='""&amp;L735&amp;""'"")),""COMPLETAR LOS CAMPOS DE AÑO, CUATRIMESTRE Y ORIENTACIÓN"")"),"COMPLETAR LOS CAMPOS DE AÑO, CUATRIMESTRE Y ORIENTACIÓN")</f>
        <v>COMPLETAR LOS CAMPOS DE AÑO, CUATRIMESTRE Y ORIENTACIÓN</v>
      </c>
      <c r="N735" s="26"/>
      <c r="O735" s="27"/>
      <c r="P735" s="28"/>
      <c r="Q735" s="28"/>
      <c r="R735" s="28"/>
      <c r="S735" s="28"/>
      <c r="T735" s="29"/>
      <c r="U735" s="30"/>
      <c r="V735" s="150"/>
    </row>
    <row r="736" spans="1:22" ht="12.75">
      <c r="A736" s="147"/>
      <c r="B736" s="142"/>
      <c r="C736" s="142"/>
      <c r="D736" s="142"/>
      <c r="E736" s="142"/>
      <c r="F736" s="142"/>
      <c r="G736" s="142"/>
      <c r="H736" s="142"/>
      <c r="I736" s="142"/>
      <c r="J736" s="142"/>
      <c r="K736" s="142"/>
      <c r="L736" s="142"/>
      <c r="M736" s="31"/>
      <c r="N736" s="32"/>
      <c r="O736" s="33"/>
      <c r="P736" s="35"/>
      <c r="Q736" s="35"/>
      <c r="R736" s="34"/>
      <c r="S736" s="35"/>
      <c r="T736" s="36"/>
      <c r="U736" s="37"/>
      <c r="V736" s="151"/>
    </row>
    <row r="737" spans="1:22" ht="12.75">
      <c r="A737" s="147"/>
      <c r="B737" s="142"/>
      <c r="C737" s="142"/>
      <c r="D737" s="142"/>
      <c r="E737" s="142"/>
      <c r="F737" s="142"/>
      <c r="G737" s="142"/>
      <c r="H737" s="142"/>
      <c r="I737" s="142"/>
      <c r="J737" s="142"/>
      <c r="K737" s="142"/>
      <c r="L737" s="142"/>
      <c r="M737" s="31"/>
      <c r="N737" s="32"/>
      <c r="O737" s="33"/>
      <c r="P737" s="35"/>
      <c r="Q737" s="35"/>
      <c r="R737" s="34"/>
      <c r="S737" s="35"/>
      <c r="T737" s="36"/>
      <c r="U737" s="37"/>
      <c r="V737" s="151"/>
    </row>
    <row r="738" spans="1:22" ht="12.75">
      <c r="A738" s="147"/>
      <c r="B738" s="142"/>
      <c r="C738" s="142"/>
      <c r="D738" s="142"/>
      <c r="E738" s="142"/>
      <c r="F738" s="142"/>
      <c r="G738" s="142"/>
      <c r="H738" s="142"/>
      <c r="I738" s="142"/>
      <c r="J738" s="142"/>
      <c r="K738" s="142"/>
      <c r="L738" s="142"/>
      <c r="M738" s="31"/>
      <c r="N738" s="32"/>
      <c r="O738" s="33"/>
      <c r="P738" s="34"/>
      <c r="Q738" s="35"/>
      <c r="R738" s="35"/>
      <c r="S738" s="35"/>
      <c r="T738" s="38"/>
      <c r="U738" s="39"/>
      <c r="V738" s="151"/>
    </row>
    <row r="739" spans="1:22" ht="13.5" thickBot="1">
      <c r="A739" s="148"/>
      <c r="B739" s="143"/>
      <c r="C739" s="143"/>
      <c r="D739" s="143"/>
      <c r="E739" s="143"/>
      <c r="F739" s="143"/>
      <c r="G739" s="143"/>
      <c r="H739" s="143"/>
      <c r="I739" s="143"/>
      <c r="J739" s="143"/>
      <c r="K739" s="143"/>
      <c r="L739" s="143"/>
      <c r="M739" s="40"/>
      <c r="N739" s="41"/>
      <c r="O739" s="42"/>
      <c r="P739" s="44"/>
      <c r="Q739" s="44"/>
      <c r="R739" s="44"/>
      <c r="S739" s="44"/>
      <c r="T739" s="45"/>
      <c r="U739" s="46"/>
      <c r="V739" s="152"/>
    </row>
    <row r="740" spans="1:22" ht="12.75">
      <c r="A740" s="146"/>
      <c r="B740" s="141"/>
      <c r="C740" s="149" t="str">
        <f>IFERROR(VLOOKUP(B740,VALIDACIÓN!A:B,2,FALSE),"INDICAR DISTRITO")</f>
        <v>INDICAR DISTRITO</v>
      </c>
      <c r="D740" s="141"/>
      <c r="E740" s="141"/>
      <c r="F740" s="141"/>
      <c r="G740" s="141"/>
      <c r="H740" s="141"/>
      <c r="I740" s="141"/>
      <c r="J740" s="144"/>
      <c r="K740" s="141"/>
      <c r="L740" s="145" t="str">
        <f>CONCATENATE(H740," - ",I740)</f>
        <v xml:space="preserve"> - </v>
      </c>
      <c r="M740" s="25" t="str">
        <f ca="1">IFERROR(__xludf.DUMMYFUNCTION("IFERROR(ArrayFormula(QUERY(TRIM('VALIDACIÓN'!$C$2:$H$61),""SELECT Col2, Col3, Col4 WHERE Col1='""&amp;L740&amp;""'"")),""COMPLETAR LOS CAMPOS DE AÑO, CUATRIMESTRE Y ORIENTACIÓN"")"),"COMPLETAR LOS CAMPOS DE AÑO, CUATRIMESTRE Y ORIENTACIÓN")</f>
        <v>COMPLETAR LOS CAMPOS DE AÑO, CUATRIMESTRE Y ORIENTACIÓN</v>
      </c>
      <c r="N740" s="26"/>
      <c r="O740" s="27"/>
      <c r="P740" s="28"/>
      <c r="Q740" s="28"/>
      <c r="R740" s="28"/>
      <c r="S740" s="28"/>
      <c r="T740" s="29"/>
      <c r="U740" s="30"/>
      <c r="V740" s="150"/>
    </row>
    <row r="741" spans="1:22" ht="12.75">
      <c r="A741" s="147"/>
      <c r="B741" s="142"/>
      <c r="C741" s="142"/>
      <c r="D741" s="142"/>
      <c r="E741" s="142"/>
      <c r="F741" s="142"/>
      <c r="G741" s="142"/>
      <c r="H741" s="142"/>
      <c r="I741" s="142"/>
      <c r="J741" s="142"/>
      <c r="K741" s="142"/>
      <c r="L741" s="142"/>
      <c r="M741" s="31"/>
      <c r="N741" s="32"/>
      <c r="O741" s="33"/>
      <c r="P741" s="35"/>
      <c r="Q741" s="35"/>
      <c r="R741" s="34"/>
      <c r="S741" s="35"/>
      <c r="T741" s="36"/>
      <c r="U741" s="37"/>
      <c r="V741" s="151"/>
    </row>
    <row r="742" spans="1:22" ht="12.75">
      <c r="A742" s="147"/>
      <c r="B742" s="142"/>
      <c r="C742" s="142"/>
      <c r="D742" s="142"/>
      <c r="E742" s="142"/>
      <c r="F742" s="142"/>
      <c r="G742" s="142"/>
      <c r="H742" s="142"/>
      <c r="I742" s="142"/>
      <c r="J742" s="142"/>
      <c r="K742" s="142"/>
      <c r="L742" s="142"/>
      <c r="M742" s="31"/>
      <c r="N742" s="32"/>
      <c r="O742" s="33"/>
      <c r="P742" s="35"/>
      <c r="Q742" s="35"/>
      <c r="R742" s="34"/>
      <c r="S742" s="35"/>
      <c r="T742" s="36"/>
      <c r="U742" s="37"/>
      <c r="V742" s="151"/>
    </row>
    <row r="743" spans="1:22" ht="12.75">
      <c r="A743" s="147"/>
      <c r="B743" s="142"/>
      <c r="C743" s="142"/>
      <c r="D743" s="142"/>
      <c r="E743" s="142"/>
      <c r="F743" s="142"/>
      <c r="G743" s="142"/>
      <c r="H743" s="142"/>
      <c r="I743" s="142"/>
      <c r="J743" s="142"/>
      <c r="K743" s="142"/>
      <c r="L743" s="142"/>
      <c r="M743" s="31"/>
      <c r="N743" s="32"/>
      <c r="O743" s="33"/>
      <c r="P743" s="34"/>
      <c r="Q743" s="35"/>
      <c r="R743" s="35"/>
      <c r="S743" s="35"/>
      <c r="T743" s="38"/>
      <c r="U743" s="39"/>
      <c r="V743" s="151"/>
    </row>
    <row r="744" spans="1:22" ht="13.5" thickBot="1">
      <c r="A744" s="148"/>
      <c r="B744" s="143"/>
      <c r="C744" s="143"/>
      <c r="D744" s="143"/>
      <c r="E744" s="143"/>
      <c r="F744" s="143"/>
      <c r="G744" s="143"/>
      <c r="H744" s="143"/>
      <c r="I744" s="143"/>
      <c r="J744" s="143"/>
      <c r="K744" s="143"/>
      <c r="L744" s="143"/>
      <c r="M744" s="40"/>
      <c r="N744" s="41"/>
      <c r="O744" s="42"/>
      <c r="P744" s="44"/>
      <c r="Q744" s="44"/>
      <c r="R744" s="44"/>
      <c r="S744" s="44"/>
      <c r="T744" s="45"/>
      <c r="U744" s="46"/>
      <c r="V744" s="152"/>
    </row>
    <row r="745" spans="1:22" ht="12.75">
      <c r="A745" s="146"/>
      <c r="B745" s="141"/>
      <c r="C745" s="149" t="str">
        <f>IFERROR(VLOOKUP(B745,VALIDACIÓN!A:B,2,FALSE),"INDICAR DISTRITO")</f>
        <v>INDICAR DISTRITO</v>
      </c>
      <c r="D745" s="141"/>
      <c r="E745" s="141"/>
      <c r="F745" s="141"/>
      <c r="G745" s="141"/>
      <c r="H745" s="141"/>
      <c r="I745" s="141"/>
      <c r="J745" s="144"/>
      <c r="K745" s="141"/>
      <c r="L745" s="145" t="str">
        <f>CONCATENATE(H745," - ",I745)</f>
        <v xml:space="preserve"> - </v>
      </c>
      <c r="M745" s="25" t="str">
        <f ca="1">IFERROR(__xludf.DUMMYFUNCTION("IFERROR(ArrayFormula(QUERY(TRIM('VALIDACIÓN'!$C$2:$H$61),""SELECT Col2, Col3, Col4 WHERE Col1='""&amp;L745&amp;""'"")),""COMPLETAR LOS CAMPOS DE AÑO, CUATRIMESTRE Y ORIENTACIÓN"")"),"COMPLETAR LOS CAMPOS DE AÑO, CUATRIMESTRE Y ORIENTACIÓN")</f>
        <v>COMPLETAR LOS CAMPOS DE AÑO, CUATRIMESTRE Y ORIENTACIÓN</v>
      </c>
      <c r="N745" s="26"/>
      <c r="O745" s="27"/>
      <c r="P745" s="28"/>
      <c r="Q745" s="28"/>
      <c r="R745" s="28"/>
      <c r="S745" s="28"/>
      <c r="T745" s="29"/>
      <c r="U745" s="30"/>
      <c r="V745" s="150"/>
    </row>
    <row r="746" spans="1:22" ht="12.75">
      <c r="A746" s="147"/>
      <c r="B746" s="142"/>
      <c r="C746" s="142"/>
      <c r="D746" s="142"/>
      <c r="E746" s="142"/>
      <c r="F746" s="142"/>
      <c r="G746" s="142"/>
      <c r="H746" s="142"/>
      <c r="I746" s="142"/>
      <c r="J746" s="142"/>
      <c r="K746" s="142"/>
      <c r="L746" s="142"/>
      <c r="M746" s="31"/>
      <c r="N746" s="32"/>
      <c r="O746" s="33"/>
      <c r="P746" s="35"/>
      <c r="Q746" s="35"/>
      <c r="R746" s="34"/>
      <c r="S746" s="35"/>
      <c r="T746" s="36"/>
      <c r="U746" s="37"/>
      <c r="V746" s="151"/>
    </row>
    <row r="747" spans="1:22" ht="12.75">
      <c r="A747" s="147"/>
      <c r="B747" s="142"/>
      <c r="C747" s="142"/>
      <c r="D747" s="142"/>
      <c r="E747" s="142"/>
      <c r="F747" s="142"/>
      <c r="G747" s="142"/>
      <c r="H747" s="142"/>
      <c r="I747" s="142"/>
      <c r="J747" s="142"/>
      <c r="K747" s="142"/>
      <c r="L747" s="142"/>
      <c r="M747" s="31"/>
      <c r="N747" s="32"/>
      <c r="O747" s="33"/>
      <c r="P747" s="35"/>
      <c r="Q747" s="35"/>
      <c r="R747" s="34"/>
      <c r="S747" s="35"/>
      <c r="T747" s="36"/>
      <c r="U747" s="37"/>
      <c r="V747" s="151"/>
    </row>
    <row r="748" spans="1:22" ht="12.75">
      <c r="A748" s="147"/>
      <c r="B748" s="142"/>
      <c r="C748" s="142"/>
      <c r="D748" s="142"/>
      <c r="E748" s="142"/>
      <c r="F748" s="142"/>
      <c r="G748" s="142"/>
      <c r="H748" s="142"/>
      <c r="I748" s="142"/>
      <c r="J748" s="142"/>
      <c r="K748" s="142"/>
      <c r="L748" s="142"/>
      <c r="M748" s="31"/>
      <c r="N748" s="32"/>
      <c r="O748" s="33"/>
      <c r="P748" s="34"/>
      <c r="Q748" s="35"/>
      <c r="R748" s="35"/>
      <c r="S748" s="35"/>
      <c r="T748" s="38"/>
      <c r="U748" s="39"/>
      <c r="V748" s="151"/>
    </row>
    <row r="749" spans="1:22" ht="13.5" thickBot="1">
      <c r="A749" s="148"/>
      <c r="B749" s="143"/>
      <c r="C749" s="143"/>
      <c r="D749" s="143"/>
      <c r="E749" s="143"/>
      <c r="F749" s="143"/>
      <c r="G749" s="143"/>
      <c r="H749" s="143"/>
      <c r="I749" s="143"/>
      <c r="J749" s="143"/>
      <c r="K749" s="143"/>
      <c r="L749" s="143"/>
      <c r="M749" s="40"/>
      <c r="N749" s="41"/>
      <c r="O749" s="42"/>
      <c r="P749" s="44"/>
      <c r="Q749" s="44"/>
      <c r="R749" s="44"/>
      <c r="S749" s="44"/>
      <c r="T749" s="45"/>
      <c r="U749" s="46"/>
      <c r="V749" s="152"/>
    </row>
    <row r="750" spans="1:22" ht="12.75">
      <c r="A750" s="146"/>
      <c r="B750" s="141"/>
      <c r="C750" s="149" t="str">
        <f>IFERROR(VLOOKUP(B750,VALIDACIÓN!A:B,2,FALSE),"INDICAR DISTRITO")</f>
        <v>INDICAR DISTRITO</v>
      </c>
      <c r="D750" s="141"/>
      <c r="E750" s="141"/>
      <c r="F750" s="141"/>
      <c r="G750" s="141"/>
      <c r="H750" s="141"/>
      <c r="I750" s="141"/>
      <c r="J750" s="144"/>
      <c r="K750" s="141"/>
      <c r="L750" s="145" t="str">
        <f>CONCATENATE(H750," - ",I750)</f>
        <v xml:space="preserve"> - </v>
      </c>
      <c r="M750" s="25" t="str">
        <f ca="1">IFERROR(__xludf.DUMMYFUNCTION("IFERROR(ArrayFormula(QUERY(TRIM('VALIDACIÓN'!$C$2:$H$61),""SELECT Col2, Col3, Col4 WHERE Col1='""&amp;L750&amp;""'"")),""COMPLETAR LOS CAMPOS DE AÑO, CUATRIMESTRE Y ORIENTACIÓN"")"),"COMPLETAR LOS CAMPOS DE AÑO, CUATRIMESTRE Y ORIENTACIÓN")</f>
        <v>COMPLETAR LOS CAMPOS DE AÑO, CUATRIMESTRE Y ORIENTACIÓN</v>
      </c>
      <c r="N750" s="26"/>
      <c r="O750" s="27"/>
      <c r="P750" s="28"/>
      <c r="Q750" s="28"/>
      <c r="R750" s="28"/>
      <c r="S750" s="28"/>
      <c r="T750" s="29"/>
      <c r="U750" s="30"/>
      <c r="V750" s="150"/>
    </row>
    <row r="751" spans="1:22" ht="12.75">
      <c r="A751" s="147"/>
      <c r="B751" s="142"/>
      <c r="C751" s="142"/>
      <c r="D751" s="142"/>
      <c r="E751" s="142"/>
      <c r="F751" s="142"/>
      <c r="G751" s="142"/>
      <c r="H751" s="142"/>
      <c r="I751" s="142"/>
      <c r="J751" s="142"/>
      <c r="K751" s="142"/>
      <c r="L751" s="142"/>
      <c r="M751" s="31"/>
      <c r="N751" s="32"/>
      <c r="O751" s="33"/>
      <c r="P751" s="35"/>
      <c r="Q751" s="35"/>
      <c r="R751" s="34"/>
      <c r="S751" s="35"/>
      <c r="T751" s="36"/>
      <c r="U751" s="37"/>
      <c r="V751" s="151"/>
    </row>
    <row r="752" spans="1:22" ht="12.75">
      <c r="A752" s="147"/>
      <c r="B752" s="142"/>
      <c r="C752" s="142"/>
      <c r="D752" s="142"/>
      <c r="E752" s="142"/>
      <c r="F752" s="142"/>
      <c r="G752" s="142"/>
      <c r="H752" s="142"/>
      <c r="I752" s="142"/>
      <c r="J752" s="142"/>
      <c r="K752" s="142"/>
      <c r="L752" s="142"/>
      <c r="M752" s="31"/>
      <c r="N752" s="32"/>
      <c r="O752" s="33"/>
      <c r="P752" s="35"/>
      <c r="Q752" s="35"/>
      <c r="R752" s="34"/>
      <c r="S752" s="35"/>
      <c r="T752" s="36"/>
      <c r="U752" s="37"/>
      <c r="V752" s="151"/>
    </row>
    <row r="753" spans="1:22" ht="12.75">
      <c r="A753" s="147"/>
      <c r="B753" s="142"/>
      <c r="C753" s="142"/>
      <c r="D753" s="142"/>
      <c r="E753" s="142"/>
      <c r="F753" s="142"/>
      <c r="G753" s="142"/>
      <c r="H753" s="142"/>
      <c r="I753" s="142"/>
      <c r="J753" s="142"/>
      <c r="K753" s="142"/>
      <c r="L753" s="142"/>
      <c r="M753" s="31"/>
      <c r="N753" s="32"/>
      <c r="O753" s="33"/>
      <c r="P753" s="34"/>
      <c r="Q753" s="35"/>
      <c r="R753" s="35"/>
      <c r="S753" s="35"/>
      <c r="T753" s="38"/>
      <c r="U753" s="39"/>
      <c r="V753" s="151"/>
    </row>
    <row r="754" spans="1:22" ht="13.5" thickBot="1">
      <c r="A754" s="148"/>
      <c r="B754" s="143"/>
      <c r="C754" s="143"/>
      <c r="D754" s="143"/>
      <c r="E754" s="143"/>
      <c r="F754" s="143"/>
      <c r="G754" s="143"/>
      <c r="H754" s="143"/>
      <c r="I754" s="143"/>
      <c r="J754" s="143"/>
      <c r="K754" s="143"/>
      <c r="L754" s="143"/>
      <c r="M754" s="40"/>
      <c r="N754" s="41"/>
      <c r="O754" s="42"/>
      <c r="P754" s="44"/>
      <c r="Q754" s="44"/>
      <c r="R754" s="44"/>
      <c r="S754" s="44"/>
      <c r="T754" s="45"/>
      <c r="U754" s="46"/>
      <c r="V754" s="152"/>
    </row>
    <row r="755" spans="1:22" ht="12.75">
      <c r="A755" s="146"/>
      <c r="B755" s="141"/>
      <c r="C755" s="149" t="str">
        <f>IFERROR(VLOOKUP(B755,VALIDACIÓN!A:B,2,FALSE),"INDICAR DISTRITO")</f>
        <v>INDICAR DISTRITO</v>
      </c>
      <c r="D755" s="141"/>
      <c r="E755" s="141"/>
      <c r="F755" s="141"/>
      <c r="G755" s="141"/>
      <c r="H755" s="141"/>
      <c r="I755" s="141"/>
      <c r="J755" s="144"/>
      <c r="K755" s="141"/>
      <c r="L755" s="145" t="str">
        <f>CONCATENATE(H755," - ",I755)</f>
        <v xml:space="preserve"> - </v>
      </c>
      <c r="M755" s="25" t="str">
        <f ca="1">IFERROR(__xludf.DUMMYFUNCTION("IFERROR(ArrayFormula(QUERY(TRIM('VALIDACIÓN'!$C$2:$H$61),""SELECT Col2, Col3, Col4 WHERE Col1='""&amp;L755&amp;""'"")),""COMPLETAR LOS CAMPOS DE AÑO, CUATRIMESTRE Y ORIENTACIÓN"")"),"COMPLETAR LOS CAMPOS DE AÑO, CUATRIMESTRE Y ORIENTACIÓN")</f>
        <v>COMPLETAR LOS CAMPOS DE AÑO, CUATRIMESTRE Y ORIENTACIÓN</v>
      </c>
      <c r="N755" s="26"/>
      <c r="O755" s="27"/>
      <c r="P755" s="28"/>
      <c r="Q755" s="28"/>
      <c r="R755" s="28"/>
      <c r="S755" s="28"/>
      <c r="T755" s="29"/>
      <c r="U755" s="30"/>
      <c r="V755" s="150"/>
    </row>
    <row r="756" spans="1:22" ht="12.75">
      <c r="A756" s="147"/>
      <c r="B756" s="142"/>
      <c r="C756" s="142"/>
      <c r="D756" s="142"/>
      <c r="E756" s="142"/>
      <c r="F756" s="142"/>
      <c r="G756" s="142"/>
      <c r="H756" s="142"/>
      <c r="I756" s="142"/>
      <c r="J756" s="142"/>
      <c r="K756" s="142"/>
      <c r="L756" s="142"/>
      <c r="M756" s="31"/>
      <c r="N756" s="32"/>
      <c r="O756" s="33"/>
      <c r="P756" s="35"/>
      <c r="Q756" s="35"/>
      <c r="R756" s="34"/>
      <c r="S756" s="35"/>
      <c r="T756" s="36"/>
      <c r="U756" s="37"/>
      <c r="V756" s="151"/>
    </row>
    <row r="757" spans="1:22" ht="12.75">
      <c r="A757" s="147"/>
      <c r="B757" s="142"/>
      <c r="C757" s="142"/>
      <c r="D757" s="142"/>
      <c r="E757" s="142"/>
      <c r="F757" s="142"/>
      <c r="G757" s="142"/>
      <c r="H757" s="142"/>
      <c r="I757" s="142"/>
      <c r="J757" s="142"/>
      <c r="K757" s="142"/>
      <c r="L757" s="142"/>
      <c r="M757" s="31"/>
      <c r="N757" s="32"/>
      <c r="O757" s="33"/>
      <c r="P757" s="35"/>
      <c r="Q757" s="35"/>
      <c r="R757" s="34"/>
      <c r="S757" s="35"/>
      <c r="T757" s="36"/>
      <c r="U757" s="37"/>
      <c r="V757" s="151"/>
    </row>
    <row r="758" spans="1:22" ht="12.75">
      <c r="A758" s="147"/>
      <c r="B758" s="142"/>
      <c r="C758" s="142"/>
      <c r="D758" s="142"/>
      <c r="E758" s="142"/>
      <c r="F758" s="142"/>
      <c r="G758" s="142"/>
      <c r="H758" s="142"/>
      <c r="I758" s="142"/>
      <c r="J758" s="142"/>
      <c r="K758" s="142"/>
      <c r="L758" s="142"/>
      <c r="M758" s="31"/>
      <c r="N758" s="32"/>
      <c r="O758" s="33"/>
      <c r="P758" s="34"/>
      <c r="Q758" s="35"/>
      <c r="R758" s="35"/>
      <c r="S758" s="35"/>
      <c r="T758" s="38"/>
      <c r="U758" s="39"/>
      <c r="V758" s="151"/>
    </row>
    <row r="759" spans="1:22" ht="13.5" thickBot="1">
      <c r="A759" s="148"/>
      <c r="B759" s="143"/>
      <c r="C759" s="143"/>
      <c r="D759" s="143"/>
      <c r="E759" s="143"/>
      <c r="F759" s="143"/>
      <c r="G759" s="143"/>
      <c r="H759" s="143"/>
      <c r="I759" s="143"/>
      <c r="J759" s="143"/>
      <c r="K759" s="143"/>
      <c r="L759" s="143"/>
      <c r="M759" s="40"/>
      <c r="N759" s="41"/>
      <c r="O759" s="42"/>
      <c r="P759" s="44"/>
      <c r="Q759" s="44"/>
      <c r="R759" s="44"/>
      <c r="S759" s="44"/>
      <c r="T759" s="45"/>
      <c r="U759" s="46"/>
      <c r="V759" s="152"/>
    </row>
    <row r="760" spans="1:22" ht="12.75">
      <c r="A760" s="146"/>
      <c r="B760" s="141"/>
      <c r="C760" s="149" t="str">
        <f>IFERROR(VLOOKUP(B760,VALIDACIÓN!A:B,2,FALSE),"INDICAR DISTRITO")</f>
        <v>INDICAR DISTRITO</v>
      </c>
      <c r="D760" s="141"/>
      <c r="E760" s="141"/>
      <c r="F760" s="141"/>
      <c r="G760" s="141"/>
      <c r="H760" s="141"/>
      <c r="I760" s="141"/>
      <c r="J760" s="144"/>
      <c r="K760" s="141"/>
      <c r="L760" s="145" t="str">
        <f>CONCATENATE(H760," - ",I760)</f>
        <v xml:space="preserve"> - </v>
      </c>
      <c r="M760" s="25" t="str">
        <f ca="1">IFERROR(__xludf.DUMMYFUNCTION("IFERROR(ArrayFormula(QUERY(TRIM('VALIDACIÓN'!$C$2:$H$61),""SELECT Col2, Col3, Col4 WHERE Col1='""&amp;L760&amp;""'"")),""COMPLETAR LOS CAMPOS DE AÑO, CUATRIMESTRE Y ORIENTACIÓN"")"),"COMPLETAR LOS CAMPOS DE AÑO, CUATRIMESTRE Y ORIENTACIÓN")</f>
        <v>COMPLETAR LOS CAMPOS DE AÑO, CUATRIMESTRE Y ORIENTACIÓN</v>
      </c>
      <c r="N760" s="26"/>
      <c r="O760" s="27"/>
      <c r="P760" s="28"/>
      <c r="Q760" s="28"/>
      <c r="R760" s="28"/>
      <c r="S760" s="28"/>
      <c r="T760" s="29"/>
      <c r="U760" s="30"/>
      <c r="V760" s="150"/>
    </row>
    <row r="761" spans="1:22" ht="12.75">
      <c r="A761" s="147"/>
      <c r="B761" s="142"/>
      <c r="C761" s="142"/>
      <c r="D761" s="142"/>
      <c r="E761" s="142"/>
      <c r="F761" s="142"/>
      <c r="G761" s="142"/>
      <c r="H761" s="142"/>
      <c r="I761" s="142"/>
      <c r="J761" s="142"/>
      <c r="K761" s="142"/>
      <c r="L761" s="142"/>
      <c r="M761" s="31"/>
      <c r="N761" s="32"/>
      <c r="O761" s="33"/>
      <c r="P761" s="35"/>
      <c r="Q761" s="35"/>
      <c r="R761" s="34"/>
      <c r="S761" s="35"/>
      <c r="T761" s="36"/>
      <c r="U761" s="37"/>
      <c r="V761" s="151"/>
    </row>
    <row r="762" spans="1:22" ht="12.75">
      <c r="A762" s="147"/>
      <c r="B762" s="142"/>
      <c r="C762" s="142"/>
      <c r="D762" s="142"/>
      <c r="E762" s="142"/>
      <c r="F762" s="142"/>
      <c r="G762" s="142"/>
      <c r="H762" s="142"/>
      <c r="I762" s="142"/>
      <c r="J762" s="142"/>
      <c r="K762" s="142"/>
      <c r="L762" s="142"/>
      <c r="M762" s="31"/>
      <c r="N762" s="32"/>
      <c r="O762" s="33"/>
      <c r="P762" s="35"/>
      <c r="Q762" s="35"/>
      <c r="R762" s="34"/>
      <c r="S762" s="35"/>
      <c r="T762" s="36"/>
      <c r="U762" s="37"/>
      <c r="V762" s="151"/>
    </row>
    <row r="763" spans="1:22" ht="12.75">
      <c r="A763" s="147"/>
      <c r="B763" s="142"/>
      <c r="C763" s="142"/>
      <c r="D763" s="142"/>
      <c r="E763" s="142"/>
      <c r="F763" s="142"/>
      <c r="G763" s="142"/>
      <c r="H763" s="142"/>
      <c r="I763" s="142"/>
      <c r="J763" s="142"/>
      <c r="K763" s="142"/>
      <c r="L763" s="142"/>
      <c r="M763" s="31"/>
      <c r="N763" s="32"/>
      <c r="O763" s="33"/>
      <c r="P763" s="34"/>
      <c r="Q763" s="35"/>
      <c r="R763" s="35"/>
      <c r="S763" s="35"/>
      <c r="T763" s="38"/>
      <c r="U763" s="39"/>
      <c r="V763" s="151"/>
    </row>
    <row r="764" spans="1:22" ht="13.5" thickBot="1">
      <c r="A764" s="148"/>
      <c r="B764" s="143"/>
      <c r="C764" s="143"/>
      <c r="D764" s="143"/>
      <c r="E764" s="143"/>
      <c r="F764" s="143"/>
      <c r="G764" s="143"/>
      <c r="H764" s="143"/>
      <c r="I764" s="143"/>
      <c r="J764" s="143"/>
      <c r="K764" s="143"/>
      <c r="L764" s="143"/>
      <c r="M764" s="40"/>
      <c r="N764" s="41"/>
      <c r="O764" s="42"/>
      <c r="P764" s="44"/>
      <c r="Q764" s="44"/>
      <c r="R764" s="44"/>
      <c r="S764" s="44"/>
      <c r="T764" s="45"/>
      <c r="U764" s="46"/>
      <c r="V764" s="152"/>
    </row>
    <row r="765" spans="1:22" ht="12.75">
      <c r="A765" s="146"/>
      <c r="B765" s="141"/>
      <c r="C765" s="149" t="str">
        <f>IFERROR(VLOOKUP(B765,VALIDACIÓN!A:B,2,FALSE),"INDICAR DISTRITO")</f>
        <v>INDICAR DISTRITO</v>
      </c>
      <c r="D765" s="141"/>
      <c r="E765" s="141"/>
      <c r="F765" s="141"/>
      <c r="G765" s="141"/>
      <c r="H765" s="141"/>
      <c r="I765" s="141"/>
      <c r="J765" s="144"/>
      <c r="K765" s="141"/>
      <c r="L765" s="145" t="str">
        <f>CONCATENATE(H765," - ",I765)</f>
        <v xml:space="preserve"> - </v>
      </c>
      <c r="M765" s="25" t="str">
        <f ca="1">IFERROR(__xludf.DUMMYFUNCTION("IFERROR(ArrayFormula(QUERY(TRIM('VALIDACIÓN'!$C$2:$H$61),""SELECT Col2, Col3, Col4 WHERE Col1='""&amp;L765&amp;""'"")),""COMPLETAR LOS CAMPOS DE AÑO, CUATRIMESTRE Y ORIENTACIÓN"")"),"COMPLETAR LOS CAMPOS DE AÑO, CUATRIMESTRE Y ORIENTACIÓN")</f>
        <v>COMPLETAR LOS CAMPOS DE AÑO, CUATRIMESTRE Y ORIENTACIÓN</v>
      </c>
      <c r="N765" s="26"/>
      <c r="O765" s="27"/>
      <c r="P765" s="28"/>
      <c r="Q765" s="28"/>
      <c r="R765" s="28"/>
      <c r="S765" s="28"/>
      <c r="T765" s="29"/>
      <c r="U765" s="30"/>
      <c r="V765" s="150"/>
    </row>
    <row r="766" spans="1:22" ht="12.75">
      <c r="A766" s="147"/>
      <c r="B766" s="142"/>
      <c r="C766" s="142"/>
      <c r="D766" s="142"/>
      <c r="E766" s="142"/>
      <c r="F766" s="142"/>
      <c r="G766" s="142"/>
      <c r="H766" s="142"/>
      <c r="I766" s="142"/>
      <c r="J766" s="142"/>
      <c r="K766" s="142"/>
      <c r="L766" s="142"/>
      <c r="M766" s="31"/>
      <c r="N766" s="32"/>
      <c r="O766" s="33"/>
      <c r="P766" s="35"/>
      <c r="Q766" s="35"/>
      <c r="R766" s="34"/>
      <c r="S766" s="35"/>
      <c r="T766" s="36"/>
      <c r="U766" s="37"/>
      <c r="V766" s="151"/>
    </row>
    <row r="767" spans="1:22" ht="12.75">
      <c r="A767" s="147"/>
      <c r="B767" s="142"/>
      <c r="C767" s="142"/>
      <c r="D767" s="142"/>
      <c r="E767" s="142"/>
      <c r="F767" s="142"/>
      <c r="G767" s="142"/>
      <c r="H767" s="142"/>
      <c r="I767" s="142"/>
      <c r="J767" s="142"/>
      <c r="K767" s="142"/>
      <c r="L767" s="142"/>
      <c r="M767" s="31"/>
      <c r="N767" s="32"/>
      <c r="O767" s="33"/>
      <c r="P767" s="35"/>
      <c r="Q767" s="35"/>
      <c r="R767" s="34"/>
      <c r="S767" s="35"/>
      <c r="T767" s="36"/>
      <c r="U767" s="37"/>
      <c r="V767" s="151"/>
    </row>
    <row r="768" spans="1:22" ht="12.75">
      <c r="A768" s="147"/>
      <c r="B768" s="142"/>
      <c r="C768" s="142"/>
      <c r="D768" s="142"/>
      <c r="E768" s="142"/>
      <c r="F768" s="142"/>
      <c r="G768" s="142"/>
      <c r="H768" s="142"/>
      <c r="I768" s="142"/>
      <c r="J768" s="142"/>
      <c r="K768" s="142"/>
      <c r="L768" s="142"/>
      <c r="M768" s="31"/>
      <c r="N768" s="32"/>
      <c r="O768" s="33"/>
      <c r="P768" s="34"/>
      <c r="Q768" s="35"/>
      <c r="R768" s="35"/>
      <c r="S768" s="35"/>
      <c r="T768" s="38"/>
      <c r="U768" s="39"/>
      <c r="V768" s="151"/>
    </row>
    <row r="769" spans="1:22" ht="13.5" thickBot="1">
      <c r="A769" s="148"/>
      <c r="B769" s="143"/>
      <c r="C769" s="143"/>
      <c r="D769" s="143"/>
      <c r="E769" s="143"/>
      <c r="F769" s="143"/>
      <c r="G769" s="143"/>
      <c r="H769" s="143"/>
      <c r="I769" s="143"/>
      <c r="J769" s="143"/>
      <c r="K769" s="143"/>
      <c r="L769" s="143"/>
      <c r="M769" s="40"/>
      <c r="N769" s="41"/>
      <c r="O769" s="42"/>
      <c r="P769" s="44"/>
      <c r="Q769" s="44"/>
      <c r="R769" s="44"/>
      <c r="S769" s="44"/>
      <c r="T769" s="45"/>
      <c r="U769" s="46"/>
      <c r="V769" s="152"/>
    </row>
    <row r="770" spans="1:22" ht="12.75">
      <c r="A770" s="146"/>
      <c r="B770" s="141"/>
      <c r="C770" s="149" t="str">
        <f>IFERROR(VLOOKUP(B770,VALIDACIÓN!A:B,2,FALSE),"INDICAR DISTRITO")</f>
        <v>INDICAR DISTRITO</v>
      </c>
      <c r="D770" s="141"/>
      <c r="E770" s="141"/>
      <c r="F770" s="141"/>
      <c r="G770" s="141"/>
      <c r="H770" s="141"/>
      <c r="I770" s="141"/>
      <c r="J770" s="144"/>
      <c r="K770" s="141"/>
      <c r="L770" s="145" t="str">
        <f>CONCATENATE(H770," - ",I770)</f>
        <v xml:space="preserve"> - </v>
      </c>
      <c r="M770" s="25" t="str">
        <f ca="1">IFERROR(__xludf.DUMMYFUNCTION("IFERROR(ArrayFormula(QUERY(TRIM('VALIDACIÓN'!$C$2:$H$61),""SELECT Col2, Col3, Col4 WHERE Col1='""&amp;L770&amp;""'"")),""COMPLETAR LOS CAMPOS DE AÑO, CUATRIMESTRE Y ORIENTACIÓN"")"),"COMPLETAR LOS CAMPOS DE AÑO, CUATRIMESTRE Y ORIENTACIÓN")</f>
        <v>COMPLETAR LOS CAMPOS DE AÑO, CUATRIMESTRE Y ORIENTACIÓN</v>
      </c>
      <c r="N770" s="26"/>
      <c r="O770" s="27"/>
      <c r="P770" s="28"/>
      <c r="Q770" s="28"/>
      <c r="R770" s="28"/>
      <c r="S770" s="28"/>
      <c r="T770" s="29"/>
      <c r="U770" s="30"/>
      <c r="V770" s="150"/>
    </row>
    <row r="771" spans="1:22" ht="12.75">
      <c r="A771" s="147"/>
      <c r="B771" s="142"/>
      <c r="C771" s="142"/>
      <c r="D771" s="142"/>
      <c r="E771" s="142"/>
      <c r="F771" s="142"/>
      <c r="G771" s="142"/>
      <c r="H771" s="142"/>
      <c r="I771" s="142"/>
      <c r="J771" s="142"/>
      <c r="K771" s="142"/>
      <c r="L771" s="142"/>
      <c r="M771" s="31"/>
      <c r="N771" s="32"/>
      <c r="O771" s="33"/>
      <c r="P771" s="35"/>
      <c r="Q771" s="35"/>
      <c r="R771" s="34"/>
      <c r="S771" s="35"/>
      <c r="T771" s="36"/>
      <c r="U771" s="37"/>
      <c r="V771" s="151"/>
    </row>
    <row r="772" spans="1:22" ht="12.75">
      <c r="A772" s="147"/>
      <c r="B772" s="142"/>
      <c r="C772" s="142"/>
      <c r="D772" s="142"/>
      <c r="E772" s="142"/>
      <c r="F772" s="142"/>
      <c r="G772" s="142"/>
      <c r="H772" s="142"/>
      <c r="I772" s="142"/>
      <c r="J772" s="142"/>
      <c r="K772" s="142"/>
      <c r="L772" s="142"/>
      <c r="M772" s="31"/>
      <c r="N772" s="32"/>
      <c r="O772" s="33"/>
      <c r="P772" s="35"/>
      <c r="Q772" s="35"/>
      <c r="R772" s="34"/>
      <c r="S772" s="35"/>
      <c r="T772" s="36"/>
      <c r="U772" s="37"/>
      <c r="V772" s="151"/>
    </row>
    <row r="773" spans="1:22" ht="12.75">
      <c r="A773" s="147"/>
      <c r="B773" s="142"/>
      <c r="C773" s="142"/>
      <c r="D773" s="142"/>
      <c r="E773" s="142"/>
      <c r="F773" s="142"/>
      <c r="G773" s="142"/>
      <c r="H773" s="142"/>
      <c r="I773" s="142"/>
      <c r="J773" s="142"/>
      <c r="K773" s="142"/>
      <c r="L773" s="142"/>
      <c r="M773" s="31"/>
      <c r="N773" s="32"/>
      <c r="O773" s="33"/>
      <c r="P773" s="34"/>
      <c r="Q773" s="35"/>
      <c r="R773" s="35"/>
      <c r="S773" s="35"/>
      <c r="T773" s="38"/>
      <c r="U773" s="39"/>
      <c r="V773" s="151"/>
    </row>
    <row r="774" spans="1:22" ht="13.5" thickBot="1">
      <c r="A774" s="148"/>
      <c r="B774" s="143"/>
      <c r="C774" s="143"/>
      <c r="D774" s="143"/>
      <c r="E774" s="143"/>
      <c r="F774" s="143"/>
      <c r="G774" s="143"/>
      <c r="H774" s="143"/>
      <c r="I774" s="143"/>
      <c r="J774" s="143"/>
      <c r="K774" s="143"/>
      <c r="L774" s="143"/>
      <c r="M774" s="40"/>
      <c r="N774" s="41"/>
      <c r="O774" s="42"/>
      <c r="P774" s="44"/>
      <c r="Q774" s="44"/>
      <c r="R774" s="44"/>
      <c r="S774" s="44"/>
      <c r="T774" s="45"/>
      <c r="U774" s="46"/>
      <c r="V774" s="152"/>
    </row>
    <row r="775" spans="1:22" ht="12.75">
      <c r="A775" s="146"/>
      <c r="B775" s="141"/>
      <c r="C775" s="149" t="str">
        <f>IFERROR(VLOOKUP(B775,VALIDACIÓN!A:B,2,FALSE),"INDICAR DISTRITO")</f>
        <v>INDICAR DISTRITO</v>
      </c>
      <c r="D775" s="141"/>
      <c r="E775" s="141"/>
      <c r="F775" s="141"/>
      <c r="G775" s="141"/>
      <c r="H775" s="141"/>
      <c r="I775" s="141"/>
      <c r="J775" s="144"/>
      <c r="K775" s="141"/>
      <c r="L775" s="145" t="str">
        <f>CONCATENATE(H775," - ",I775)</f>
        <v xml:space="preserve"> - </v>
      </c>
      <c r="M775" s="25" t="str">
        <f ca="1">IFERROR(__xludf.DUMMYFUNCTION("IFERROR(ArrayFormula(QUERY(TRIM('VALIDACIÓN'!$C$2:$H$61),""SELECT Col2, Col3, Col4 WHERE Col1='""&amp;L775&amp;""'"")),""COMPLETAR LOS CAMPOS DE AÑO, CUATRIMESTRE Y ORIENTACIÓN"")"),"COMPLETAR LOS CAMPOS DE AÑO, CUATRIMESTRE Y ORIENTACIÓN")</f>
        <v>COMPLETAR LOS CAMPOS DE AÑO, CUATRIMESTRE Y ORIENTACIÓN</v>
      </c>
      <c r="N775" s="26"/>
      <c r="O775" s="27"/>
      <c r="P775" s="28"/>
      <c r="Q775" s="28"/>
      <c r="R775" s="28"/>
      <c r="S775" s="28"/>
      <c r="T775" s="29"/>
      <c r="U775" s="30"/>
      <c r="V775" s="150"/>
    </row>
    <row r="776" spans="1:22" ht="12.75">
      <c r="A776" s="147"/>
      <c r="B776" s="142"/>
      <c r="C776" s="142"/>
      <c r="D776" s="142"/>
      <c r="E776" s="142"/>
      <c r="F776" s="142"/>
      <c r="G776" s="142"/>
      <c r="H776" s="142"/>
      <c r="I776" s="142"/>
      <c r="J776" s="142"/>
      <c r="K776" s="142"/>
      <c r="L776" s="142"/>
      <c r="M776" s="31"/>
      <c r="N776" s="32"/>
      <c r="O776" s="33"/>
      <c r="P776" s="35"/>
      <c r="Q776" s="35"/>
      <c r="R776" s="34"/>
      <c r="S776" s="35"/>
      <c r="T776" s="36"/>
      <c r="U776" s="37"/>
      <c r="V776" s="151"/>
    </row>
    <row r="777" spans="1:22" ht="12.75">
      <c r="A777" s="147"/>
      <c r="B777" s="142"/>
      <c r="C777" s="142"/>
      <c r="D777" s="142"/>
      <c r="E777" s="142"/>
      <c r="F777" s="142"/>
      <c r="G777" s="142"/>
      <c r="H777" s="142"/>
      <c r="I777" s="142"/>
      <c r="J777" s="142"/>
      <c r="K777" s="142"/>
      <c r="L777" s="142"/>
      <c r="M777" s="31"/>
      <c r="N777" s="32"/>
      <c r="O777" s="33"/>
      <c r="P777" s="35"/>
      <c r="Q777" s="35"/>
      <c r="R777" s="34"/>
      <c r="S777" s="35"/>
      <c r="T777" s="36"/>
      <c r="U777" s="37"/>
      <c r="V777" s="151"/>
    </row>
    <row r="778" spans="1:22" ht="12.75">
      <c r="A778" s="147"/>
      <c r="B778" s="142"/>
      <c r="C778" s="142"/>
      <c r="D778" s="142"/>
      <c r="E778" s="142"/>
      <c r="F778" s="142"/>
      <c r="G778" s="142"/>
      <c r="H778" s="142"/>
      <c r="I778" s="142"/>
      <c r="J778" s="142"/>
      <c r="K778" s="142"/>
      <c r="L778" s="142"/>
      <c r="M778" s="31"/>
      <c r="N778" s="32"/>
      <c r="O778" s="33"/>
      <c r="P778" s="34"/>
      <c r="Q778" s="35"/>
      <c r="R778" s="35"/>
      <c r="S778" s="35"/>
      <c r="T778" s="38"/>
      <c r="U778" s="39"/>
      <c r="V778" s="151"/>
    </row>
    <row r="779" spans="1:22" ht="13.5" thickBot="1">
      <c r="A779" s="148"/>
      <c r="B779" s="143"/>
      <c r="C779" s="143"/>
      <c r="D779" s="143"/>
      <c r="E779" s="143"/>
      <c r="F779" s="143"/>
      <c r="G779" s="143"/>
      <c r="H779" s="143"/>
      <c r="I779" s="143"/>
      <c r="J779" s="143"/>
      <c r="K779" s="143"/>
      <c r="L779" s="143"/>
      <c r="M779" s="40"/>
      <c r="N779" s="41"/>
      <c r="O779" s="42"/>
      <c r="P779" s="44"/>
      <c r="Q779" s="44"/>
      <c r="R779" s="44"/>
      <c r="S779" s="44"/>
      <c r="T779" s="45"/>
      <c r="U779" s="46"/>
      <c r="V779" s="152"/>
    </row>
    <row r="780" spans="1:22" ht="12.75">
      <c r="A780" s="146"/>
      <c r="B780" s="141"/>
      <c r="C780" s="149" t="str">
        <f>IFERROR(VLOOKUP(B780,VALIDACIÓN!A:B,2,FALSE),"INDICAR DISTRITO")</f>
        <v>INDICAR DISTRITO</v>
      </c>
      <c r="D780" s="141"/>
      <c r="E780" s="141"/>
      <c r="F780" s="141"/>
      <c r="G780" s="141"/>
      <c r="H780" s="141"/>
      <c r="I780" s="141"/>
      <c r="J780" s="144"/>
      <c r="K780" s="141"/>
      <c r="L780" s="145" t="str">
        <f>CONCATENATE(H780," - ",I780)</f>
        <v xml:space="preserve"> - </v>
      </c>
      <c r="M780" s="25" t="str">
        <f ca="1">IFERROR(__xludf.DUMMYFUNCTION("IFERROR(ArrayFormula(QUERY(TRIM('VALIDACIÓN'!$C$2:$H$61),""SELECT Col2, Col3, Col4 WHERE Col1='""&amp;L780&amp;""'"")),""COMPLETAR LOS CAMPOS DE AÑO, CUATRIMESTRE Y ORIENTACIÓN"")"),"COMPLETAR LOS CAMPOS DE AÑO, CUATRIMESTRE Y ORIENTACIÓN")</f>
        <v>COMPLETAR LOS CAMPOS DE AÑO, CUATRIMESTRE Y ORIENTACIÓN</v>
      </c>
      <c r="N780" s="26"/>
      <c r="O780" s="27"/>
      <c r="P780" s="28"/>
      <c r="Q780" s="28"/>
      <c r="R780" s="28"/>
      <c r="S780" s="28"/>
      <c r="T780" s="29"/>
      <c r="U780" s="30"/>
      <c r="V780" s="150"/>
    </row>
    <row r="781" spans="1:22" ht="12.75">
      <c r="A781" s="147"/>
      <c r="B781" s="142"/>
      <c r="C781" s="142"/>
      <c r="D781" s="142"/>
      <c r="E781" s="142"/>
      <c r="F781" s="142"/>
      <c r="G781" s="142"/>
      <c r="H781" s="142"/>
      <c r="I781" s="142"/>
      <c r="J781" s="142"/>
      <c r="K781" s="142"/>
      <c r="L781" s="142"/>
      <c r="M781" s="31"/>
      <c r="N781" s="32"/>
      <c r="O781" s="33"/>
      <c r="P781" s="35"/>
      <c r="Q781" s="35"/>
      <c r="R781" s="34"/>
      <c r="S781" s="35"/>
      <c r="T781" s="36"/>
      <c r="U781" s="37"/>
      <c r="V781" s="151"/>
    </row>
    <row r="782" spans="1:22" ht="12.75">
      <c r="A782" s="147"/>
      <c r="B782" s="142"/>
      <c r="C782" s="142"/>
      <c r="D782" s="142"/>
      <c r="E782" s="142"/>
      <c r="F782" s="142"/>
      <c r="G782" s="142"/>
      <c r="H782" s="142"/>
      <c r="I782" s="142"/>
      <c r="J782" s="142"/>
      <c r="K782" s="142"/>
      <c r="L782" s="142"/>
      <c r="M782" s="31"/>
      <c r="N782" s="32"/>
      <c r="O782" s="33"/>
      <c r="P782" s="35"/>
      <c r="Q782" s="35"/>
      <c r="R782" s="34"/>
      <c r="S782" s="35"/>
      <c r="T782" s="36"/>
      <c r="U782" s="37"/>
      <c r="V782" s="151"/>
    </row>
    <row r="783" spans="1:22" ht="12.75">
      <c r="A783" s="147"/>
      <c r="B783" s="142"/>
      <c r="C783" s="142"/>
      <c r="D783" s="142"/>
      <c r="E783" s="142"/>
      <c r="F783" s="142"/>
      <c r="G783" s="142"/>
      <c r="H783" s="142"/>
      <c r="I783" s="142"/>
      <c r="J783" s="142"/>
      <c r="K783" s="142"/>
      <c r="L783" s="142"/>
      <c r="M783" s="31"/>
      <c r="N783" s="32"/>
      <c r="O783" s="33"/>
      <c r="P783" s="34"/>
      <c r="Q783" s="35"/>
      <c r="R783" s="35"/>
      <c r="S783" s="35"/>
      <c r="T783" s="38"/>
      <c r="U783" s="39"/>
      <c r="V783" s="151"/>
    </row>
    <row r="784" spans="1:22" ht="13.5" thickBot="1">
      <c r="A784" s="148"/>
      <c r="B784" s="143"/>
      <c r="C784" s="143"/>
      <c r="D784" s="143"/>
      <c r="E784" s="143"/>
      <c r="F784" s="143"/>
      <c r="G784" s="143"/>
      <c r="H784" s="143"/>
      <c r="I784" s="143"/>
      <c r="J784" s="143"/>
      <c r="K784" s="143"/>
      <c r="L784" s="143"/>
      <c r="M784" s="40"/>
      <c r="N784" s="41"/>
      <c r="O784" s="42"/>
      <c r="P784" s="44"/>
      <c r="Q784" s="44"/>
      <c r="R784" s="44"/>
      <c r="S784" s="44"/>
      <c r="T784" s="45"/>
      <c r="U784" s="46"/>
      <c r="V784" s="152"/>
    </row>
    <row r="785" spans="1:22" ht="12.75">
      <c r="A785" s="146"/>
      <c r="B785" s="141"/>
      <c r="C785" s="149" t="str">
        <f>IFERROR(VLOOKUP(B785,VALIDACIÓN!A:B,2,FALSE),"INDICAR DISTRITO")</f>
        <v>INDICAR DISTRITO</v>
      </c>
      <c r="D785" s="141"/>
      <c r="E785" s="141"/>
      <c r="F785" s="141"/>
      <c r="G785" s="141"/>
      <c r="H785" s="141"/>
      <c r="I785" s="141"/>
      <c r="J785" s="144"/>
      <c r="K785" s="141"/>
      <c r="L785" s="145" t="str">
        <f>CONCATENATE(H785," - ",I785)</f>
        <v xml:space="preserve"> - </v>
      </c>
      <c r="M785" s="25" t="str">
        <f ca="1">IFERROR(__xludf.DUMMYFUNCTION("IFERROR(ArrayFormula(QUERY(TRIM('VALIDACIÓN'!$C$2:$H$61),""SELECT Col2, Col3, Col4 WHERE Col1='""&amp;L785&amp;""'"")),""COMPLETAR LOS CAMPOS DE AÑO, CUATRIMESTRE Y ORIENTACIÓN"")"),"COMPLETAR LOS CAMPOS DE AÑO, CUATRIMESTRE Y ORIENTACIÓN")</f>
        <v>COMPLETAR LOS CAMPOS DE AÑO, CUATRIMESTRE Y ORIENTACIÓN</v>
      </c>
      <c r="N785" s="26"/>
      <c r="O785" s="27"/>
      <c r="P785" s="28"/>
      <c r="Q785" s="28"/>
      <c r="R785" s="28"/>
      <c r="S785" s="28"/>
      <c r="T785" s="29"/>
      <c r="U785" s="30"/>
      <c r="V785" s="150"/>
    </row>
    <row r="786" spans="1:22" ht="12.75">
      <c r="A786" s="147"/>
      <c r="B786" s="142"/>
      <c r="C786" s="142"/>
      <c r="D786" s="142"/>
      <c r="E786" s="142"/>
      <c r="F786" s="142"/>
      <c r="G786" s="142"/>
      <c r="H786" s="142"/>
      <c r="I786" s="142"/>
      <c r="J786" s="142"/>
      <c r="K786" s="142"/>
      <c r="L786" s="142"/>
      <c r="M786" s="31"/>
      <c r="N786" s="32"/>
      <c r="O786" s="33"/>
      <c r="P786" s="35"/>
      <c r="Q786" s="35"/>
      <c r="R786" s="34"/>
      <c r="S786" s="35"/>
      <c r="T786" s="36"/>
      <c r="U786" s="37"/>
      <c r="V786" s="151"/>
    </row>
    <row r="787" spans="1:22" ht="12.75">
      <c r="A787" s="147"/>
      <c r="B787" s="142"/>
      <c r="C787" s="142"/>
      <c r="D787" s="142"/>
      <c r="E787" s="142"/>
      <c r="F787" s="142"/>
      <c r="G787" s="142"/>
      <c r="H787" s="142"/>
      <c r="I787" s="142"/>
      <c r="J787" s="142"/>
      <c r="K787" s="142"/>
      <c r="L787" s="142"/>
      <c r="M787" s="31"/>
      <c r="N787" s="32"/>
      <c r="O787" s="33"/>
      <c r="P787" s="35"/>
      <c r="Q787" s="35"/>
      <c r="R787" s="34"/>
      <c r="S787" s="35"/>
      <c r="T787" s="36"/>
      <c r="U787" s="37"/>
      <c r="V787" s="151"/>
    </row>
    <row r="788" spans="1:22" ht="12.75">
      <c r="A788" s="147"/>
      <c r="B788" s="142"/>
      <c r="C788" s="142"/>
      <c r="D788" s="142"/>
      <c r="E788" s="142"/>
      <c r="F788" s="142"/>
      <c r="G788" s="142"/>
      <c r="H788" s="142"/>
      <c r="I788" s="142"/>
      <c r="J788" s="142"/>
      <c r="K788" s="142"/>
      <c r="L788" s="142"/>
      <c r="M788" s="31"/>
      <c r="N788" s="32"/>
      <c r="O788" s="33"/>
      <c r="P788" s="34"/>
      <c r="Q788" s="35"/>
      <c r="R788" s="35"/>
      <c r="S788" s="35"/>
      <c r="T788" s="38"/>
      <c r="U788" s="39"/>
      <c r="V788" s="151"/>
    </row>
    <row r="789" spans="1:22" ht="13.5" thickBot="1">
      <c r="A789" s="148"/>
      <c r="B789" s="143"/>
      <c r="C789" s="143"/>
      <c r="D789" s="143"/>
      <c r="E789" s="143"/>
      <c r="F789" s="143"/>
      <c r="G789" s="143"/>
      <c r="H789" s="143"/>
      <c r="I789" s="143"/>
      <c r="J789" s="143"/>
      <c r="K789" s="143"/>
      <c r="L789" s="143"/>
      <c r="M789" s="40"/>
      <c r="N789" s="41"/>
      <c r="O789" s="42"/>
      <c r="P789" s="44"/>
      <c r="Q789" s="44"/>
      <c r="R789" s="44"/>
      <c r="S789" s="44"/>
      <c r="T789" s="45"/>
      <c r="U789" s="46"/>
      <c r="V789" s="152"/>
    </row>
    <row r="790" spans="1:22" ht="12.75">
      <c r="A790" s="146"/>
      <c r="B790" s="141"/>
      <c r="C790" s="149" t="str">
        <f>IFERROR(VLOOKUP(B790,VALIDACIÓN!A:B,2,FALSE),"INDICAR DISTRITO")</f>
        <v>INDICAR DISTRITO</v>
      </c>
      <c r="D790" s="141"/>
      <c r="E790" s="141"/>
      <c r="F790" s="141"/>
      <c r="G790" s="141"/>
      <c r="H790" s="141"/>
      <c r="I790" s="141"/>
      <c r="J790" s="144"/>
      <c r="K790" s="141"/>
      <c r="L790" s="145" t="str">
        <f>CONCATENATE(H790," - ",I790)</f>
        <v xml:space="preserve"> - </v>
      </c>
      <c r="M790" s="25" t="str">
        <f ca="1">IFERROR(__xludf.DUMMYFUNCTION("IFERROR(ArrayFormula(QUERY(TRIM('VALIDACIÓN'!$C$2:$H$61),""SELECT Col2, Col3, Col4 WHERE Col1='""&amp;L790&amp;""'"")),""COMPLETAR LOS CAMPOS DE AÑO, CUATRIMESTRE Y ORIENTACIÓN"")"),"COMPLETAR LOS CAMPOS DE AÑO, CUATRIMESTRE Y ORIENTACIÓN")</f>
        <v>COMPLETAR LOS CAMPOS DE AÑO, CUATRIMESTRE Y ORIENTACIÓN</v>
      </c>
      <c r="N790" s="26"/>
      <c r="O790" s="27"/>
      <c r="P790" s="28"/>
      <c r="Q790" s="28"/>
      <c r="R790" s="28"/>
      <c r="S790" s="28"/>
      <c r="T790" s="29"/>
      <c r="U790" s="30"/>
      <c r="V790" s="150"/>
    </row>
    <row r="791" spans="1:22" ht="12.75">
      <c r="A791" s="147"/>
      <c r="B791" s="142"/>
      <c r="C791" s="142"/>
      <c r="D791" s="142"/>
      <c r="E791" s="142"/>
      <c r="F791" s="142"/>
      <c r="G791" s="142"/>
      <c r="H791" s="142"/>
      <c r="I791" s="142"/>
      <c r="J791" s="142"/>
      <c r="K791" s="142"/>
      <c r="L791" s="142"/>
      <c r="M791" s="31"/>
      <c r="N791" s="32"/>
      <c r="O791" s="33"/>
      <c r="P791" s="35"/>
      <c r="Q791" s="35"/>
      <c r="R791" s="34"/>
      <c r="S791" s="35"/>
      <c r="T791" s="36"/>
      <c r="U791" s="37"/>
      <c r="V791" s="151"/>
    </row>
    <row r="792" spans="1:22" ht="12.75">
      <c r="A792" s="147"/>
      <c r="B792" s="142"/>
      <c r="C792" s="142"/>
      <c r="D792" s="142"/>
      <c r="E792" s="142"/>
      <c r="F792" s="142"/>
      <c r="G792" s="142"/>
      <c r="H792" s="142"/>
      <c r="I792" s="142"/>
      <c r="J792" s="142"/>
      <c r="K792" s="142"/>
      <c r="L792" s="142"/>
      <c r="M792" s="31"/>
      <c r="N792" s="32"/>
      <c r="O792" s="33"/>
      <c r="P792" s="35"/>
      <c r="Q792" s="35"/>
      <c r="R792" s="34"/>
      <c r="S792" s="35"/>
      <c r="T792" s="36"/>
      <c r="U792" s="37"/>
      <c r="V792" s="151"/>
    </row>
    <row r="793" spans="1:22" ht="12.75">
      <c r="A793" s="147"/>
      <c r="B793" s="142"/>
      <c r="C793" s="142"/>
      <c r="D793" s="142"/>
      <c r="E793" s="142"/>
      <c r="F793" s="142"/>
      <c r="G793" s="142"/>
      <c r="H793" s="142"/>
      <c r="I793" s="142"/>
      <c r="J793" s="142"/>
      <c r="K793" s="142"/>
      <c r="L793" s="142"/>
      <c r="M793" s="31"/>
      <c r="N793" s="32"/>
      <c r="O793" s="33"/>
      <c r="P793" s="34"/>
      <c r="Q793" s="35"/>
      <c r="R793" s="35"/>
      <c r="S793" s="35"/>
      <c r="T793" s="38"/>
      <c r="U793" s="39"/>
      <c r="V793" s="151"/>
    </row>
    <row r="794" spans="1:22" ht="13.5" thickBot="1">
      <c r="A794" s="148"/>
      <c r="B794" s="143"/>
      <c r="C794" s="143"/>
      <c r="D794" s="143"/>
      <c r="E794" s="143"/>
      <c r="F794" s="143"/>
      <c r="G794" s="143"/>
      <c r="H794" s="143"/>
      <c r="I794" s="143"/>
      <c r="J794" s="143"/>
      <c r="K794" s="143"/>
      <c r="L794" s="143"/>
      <c r="M794" s="40"/>
      <c r="N794" s="41"/>
      <c r="O794" s="42"/>
      <c r="P794" s="44"/>
      <c r="Q794" s="44"/>
      <c r="R794" s="44"/>
      <c r="S794" s="44"/>
      <c r="T794" s="45"/>
      <c r="U794" s="46"/>
      <c r="V794" s="152"/>
    </row>
    <row r="795" spans="1:22" ht="12.75">
      <c r="A795" s="146"/>
      <c r="B795" s="141"/>
      <c r="C795" s="149" t="str">
        <f>IFERROR(VLOOKUP(B795,VALIDACIÓN!A:B,2,FALSE),"INDICAR DISTRITO")</f>
        <v>INDICAR DISTRITO</v>
      </c>
      <c r="D795" s="141"/>
      <c r="E795" s="141"/>
      <c r="F795" s="141"/>
      <c r="G795" s="141"/>
      <c r="H795" s="141"/>
      <c r="I795" s="141"/>
      <c r="J795" s="144"/>
      <c r="K795" s="141"/>
      <c r="L795" s="145" t="str">
        <f>CONCATENATE(H795," - ",I795)</f>
        <v xml:space="preserve"> - </v>
      </c>
      <c r="M795" s="25" t="str">
        <f ca="1">IFERROR(__xludf.DUMMYFUNCTION("IFERROR(ArrayFormula(QUERY(TRIM('VALIDACIÓN'!$C$2:$H$61),""SELECT Col2, Col3, Col4 WHERE Col1='""&amp;L795&amp;""'"")),""COMPLETAR LOS CAMPOS DE AÑO, CUATRIMESTRE Y ORIENTACIÓN"")"),"COMPLETAR LOS CAMPOS DE AÑO, CUATRIMESTRE Y ORIENTACIÓN")</f>
        <v>COMPLETAR LOS CAMPOS DE AÑO, CUATRIMESTRE Y ORIENTACIÓN</v>
      </c>
      <c r="N795" s="26"/>
      <c r="O795" s="27"/>
      <c r="P795" s="28"/>
      <c r="Q795" s="28"/>
      <c r="R795" s="28"/>
      <c r="S795" s="28"/>
      <c r="T795" s="29"/>
      <c r="U795" s="30"/>
      <c r="V795" s="150"/>
    </row>
    <row r="796" spans="1:22" ht="12.75">
      <c r="A796" s="147"/>
      <c r="B796" s="142"/>
      <c r="C796" s="142"/>
      <c r="D796" s="142"/>
      <c r="E796" s="142"/>
      <c r="F796" s="142"/>
      <c r="G796" s="142"/>
      <c r="H796" s="142"/>
      <c r="I796" s="142"/>
      <c r="J796" s="142"/>
      <c r="K796" s="142"/>
      <c r="L796" s="142"/>
      <c r="M796" s="31"/>
      <c r="N796" s="32"/>
      <c r="O796" s="33"/>
      <c r="P796" s="35"/>
      <c r="Q796" s="35"/>
      <c r="R796" s="34"/>
      <c r="S796" s="35"/>
      <c r="T796" s="36"/>
      <c r="U796" s="37"/>
      <c r="V796" s="151"/>
    </row>
    <row r="797" spans="1:22" ht="12.75">
      <c r="A797" s="147"/>
      <c r="B797" s="142"/>
      <c r="C797" s="142"/>
      <c r="D797" s="142"/>
      <c r="E797" s="142"/>
      <c r="F797" s="142"/>
      <c r="G797" s="142"/>
      <c r="H797" s="142"/>
      <c r="I797" s="142"/>
      <c r="J797" s="142"/>
      <c r="K797" s="142"/>
      <c r="L797" s="142"/>
      <c r="M797" s="31"/>
      <c r="N797" s="32"/>
      <c r="O797" s="33"/>
      <c r="P797" s="35"/>
      <c r="Q797" s="35"/>
      <c r="R797" s="34"/>
      <c r="S797" s="35"/>
      <c r="T797" s="36"/>
      <c r="U797" s="37"/>
      <c r="V797" s="151"/>
    </row>
    <row r="798" spans="1:22" ht="12.75">
      <c r="A798" s="147"/>
      <c r="B798" s="142"/>
      <c r="C798" s="142"/>
      <c r="D798" s="142"/>
      <c r="E798" s="142"/>
      <c r="F798" s="142"/>
      <c r="G798" s="142"/>
      <c r="H798" s="142"/>
      <c r="I798" s="142"/>
      <c r="J798" s="142"/>
      <c r="K798" s="142"/>
      <c r="L798" s="142"/>
      <c r="M798" s="31"/>
      <c r="N798" s="32"/>
      <c r="O798" s="33"/>
      <c r="P798" s="34"/>
      <c r="Q798" s="35"/>
      <c r="R798" s="35"/>
      <c r="S798" s="35"/>
      <c r="T798" s="38"/>
      <c r="U798" s="39"/>
      <c r="V798" s="151"/>
    </row>
    <row r="799" spans="1:22" ht="13.5" thickBot="1">
      <c r="A799" s="148"/>
      <c r="B799" s="143"/>
      <c r="C799" s="143"/>
      <c r="D799" s="143"/>
      <c r="E799" s="143"/>
      <c r="F799" s="143"/>
      <c r="G799" s="143"/>
      <c r="H799" s="143"/>
      <c r="I799" s="143"/>
      <c r="J799" s="143"/>
      <c r="K799" s="143"/>
      <c r="L799" s="143"/>
      <c r="M799" s="40"/>
      <c r="N799" s="41"/>
      <c r="O799" s="42"/>
      <c r="P799" s="44"/>
      <c r="Q799" s="44"/>
      <c r="R799" s="44"/>
      <c r="S799" s="44"/>
      <c r="T799" s="45"/>
      <c r="U799" s="46"/>
      <c r="V799" s="152"/>
    </row>
    <row r="800" spans="1:22" ht="12.75">
      <c r="A800" s="146"/>
      <c r="B800" s="141"/>
      <c r="C800" s="149" t="str">
        <f>IFERROR(VLOOKUP(B800,VALIDACIÓN!A:B,2,FALSE),"INDICAR DISTRITO")</f>
        <v>INDICAR DISTRITO</v>
      </c>
      <c r="D800" s="141"/>
      <c r="E800" s="141"/>
      <c r="F800" s="141"/>
      <c r="G800" s="141"/>
      <c r="H800" s="141"/>
      <c r="I800" s="141"/>
      <c r="J800" s="144"/>
      <c r="K800" s="141"/>
      <c r="L800" s="145" t="str">
        <f>CONCATENATE(H800," - ",I800)</f>
        <v xml:space="preserve"> - </v>
      </c>
      <c r="M800" s="25" t="str">
        <f ca="1">IFERROR(__xludf.DUMMYFUNCTION("IFERROR(ArrayFormula(QUERY(TRIM('VALIDACIÓN'!$C$2:$H$61),""SELECT Col2, Col3, Col4 WHERE Col1='""&amp;L800&amp;""'"")),""COMPLETAR LOS CAMPOS DE AÑO, CUATRIMESTRE Y ORIENTACIÓN"")"),"COMPLETAR LOS CAMPOS DE AÑO, CUATRIMESTRE Y ORIENTACIÓN")</f>
        <v>COMPLETAR LOS CAMPOS DE AÑO, CUATRIMESTRE Y ORIENTACIÓN</v>
      </c>
      <c r="N800" s="26"/>
      <c r="O800" s="27"/>
      <c r="P800" s="28"/>
      <c r="Q800" s="28"/>
      <c r="R800" s="28"/>
      <c r="S800" s="28"/>
      <c r="T800" s="29"/>
      <c r="U800" s="30"/>
      <c r="V800" s="150"/>
    </row>
    <row r="801" spans="1:22" ht="12.75">
      <c r="A801" s="147"/>
      <c r="B801" s="142"/>
      <c r="C801" s="142"/>
      <c r="D801" s="142"/>
      <c r="E801" s="142"/>
      <c r="F801" s="142"/>
      <c r="G801" s="142"/>
      <c r="H801" s="142"/>
      <c r="I801" s="142"/>
      <c r="J801" s="142"/>
      <c r="K801" s="142"/>
      <c r="L801" s="142"/>
      <c r="M801" s="31"/>
      <c r="N801" s="32"/>
      <c r="O801" s="33"/>
      <c r="P801" s="35"/>
      <c r="Q801" s="35"/>
      <c r="R801" s="34"/>
      <c r="S801" s="35"/>
      <c r="T801" s="36"/>
      <c r="U801" s="37"/>
      <c r="V801" s="151"/>
    </row>
    <row r="802" spans="1:22" ht="12.75">
      <c r="A802" s="147"/>
      <c r="B802" s="142"/>
      <c r="C802" s="142"/>
      <c r="D802" s="142"/>
      <c r="E802" s="142"/>
      <c r="F802" s="142"/>
      <c r="G802" s="142"/>
      <c r="H802" s="142"/>
      <c r="I802" s="142"/>
      <c r="J802" s="142"/>
      <c r="K802" s="142"/>
      <c r="L802" s="142"/>
      <c r="M802" s="31"/>
      <c r="N802" s="32"/>
      <c r="O802" s="33"/>
      <c r="P802" s="35"/>
      <c r="Q802" s="35"/>
      <c r="R802" s="34"/>
      <c r="S802" s="35"/>
      <c r="T802" s="36"/>
      <c r="U802" s="37"/>
      <c r="V802" s="151"/>
    </row>
    <row r="803" spans="1:22" ht="12.75">
      <c r="A803" s="147"/>
      <c r="B803" s="142"/>
      <c r="C803" s="142"/>
      <c r="D803" s="142"/>
      <c r="E803" s="142"/>
      <c r="F803" s="142"/>
      <c r="G803" s="142"/>
      <c r="H803" s="142"/>
      <c r="I803" s="142"/>
      <c r="J803" s="142"/>
      <c r="K803" s="142"/>
      <c r="L803" s="142"/>
      <c r="M803" s="31"/>
      <c r="N803" s="32"/>
      <c r="O803" s="33"/>
      <c r="P803" s="34"/>
      <c r="Q803" s="35"/>
      <c r="R803" s="35"/>
      <c r="S803" s="35"/>
      <c r="T803" s="38"/>
      <c r="U803" s="39"/>
      <c r="V803" s="151"/>
    </row>
    <row r="804" spans="1:22" ht="13.5" thickBot="1">
      <c r="A804" s="148"/>
      <c r="B804" s="143"/>
      <c r="C804" s="143"/>
      <c r="D804" s="143"/>
      <c r="E804" s="143"/>
      <c r="F804" s="143"/>
      <c r="G804" s="143"/>
      <c r="H804" s="143"/>
      <c r="I804" s="143"/>
      <c r="J804" s="143"/>
      <c r="K804" s="143"/>
      <c r="L804" s="143"/>
      <c r="M804" s="40"/>
      <c r="N804" s="41"/>
      <c r="O804" s="42"/>
      <c r="P804" s="44"/>
      <c r="Q804" s="44"/>
      <c r="R804" s="44"/>
      <c r="S804" s="44"/>
      <c r="T804" s="45"/>
      <c r="U804" s="46"/>
      <c r="V804" s="152"/>
    </row>
    <row r="805" spans="1:22" ht="12.75">
      <c r="A805" s="146"/>
      <c r="B805" s="141"/>
      <c r="C805" s="149" t="str">
        <f>IFERROR(VLOOKUP(B805,VALIDACIÓN!A:B,2,FALSE),"INDICAR DISTRITO")</f>
        <v>INDICAR DISTRITO</v>
      </c>
      <c r="D805" s="141"/>
      <c r="E805" s="141"/>
      <c r="F805" s="141"/>
      <c r="G805" s="141"/>
      <c r="H805" s="141"/>
      <c r="I805" s="141"/>
      <c r="J805" s="144"/>
      <c r="K805" s="141"/>
      <c r="L805" s="145" t="str">
        <f>CONCATENATE(H805," - ",I805)</f>
        <v xml:space="preserve"> - </v>
      </c>
      <c r="M805" s="25" t="str">
        <f ca="1">IFERROR(__xludf.DUMMYFUNCTION("IFERROR(ArrayFormula(QUERY(TRIM('VALIDACIÓN'!$C$2:$H$61),""SELECT Col2, Col3, Col4 WHERE Col1='""&amp;L805&amp;""'"")),""COMPLETAR LOS CAMPOS DE AÑO, CUATRIMESTRE Y ORIENTACIÓN"")"),"COMPLETAR LOS CAMPOS DE AÑO, CUATRIMESTRE Y ORIENTACIÓN")</f>
        <v>COMPLETAR LOS CAMPOS DE AÑO, CUATRIMESTRE Y ORIENTACIÓN</v>
      </c>
      <c r="N805" s="26"/>
      <c r="O805" s="27"/>
      <c r="P805" s="28"/>
      <c r="Q805" s="28"/>
      <c r="R805" s="28"/>
      <c r="S805" s="28"/>
      <c r="T805" s="29"/>
      <c r="U805" s="30"/>
      <c r="V805" s="150"/>
    </row>
    <row r="806" spans="1:22" ht="12.75">
      <c r="A806" s="147"/>
      <c r="B806" s="142"/>
      <c r="C806" s="142"/>
      <c r="D806" s="142"/>
      <c r="E806" s="142"/>
      <c r="F806" s="142"/>
      <c r="G806" s="142"/>
      <c r="H806" s="142"/>
      <c r="I806" s="142"/>
      <c r="J806" s="142"/>
      <c r="K806" s="142"/>
      <c r="L806" s="142"/>
      <c r="M806" s="31"/>
      <c r="N806" s="32"/>
      <c r="O806" s="33"/>
      <c r="P806" s="35"/>
      <c r="Q806" s="35"/>
      <c r="R806" s="34"/>
      <c r="S806" s="35"/>
      <c r="T806" s="36"/>
      <c r="U806" s="37"/>
      <c r="V806" s="151"/>
    </row>
    <row r="807" spans="1:22" ht="12.75">
      <c r="A807" s="147"/>
      <c r="B807" s="142"/>
      <c r="C807" s="142"/>
      <c r="D807" s="142"/>
      <c r="E807" s="142"/>
      <c r="F807" s="142"/>
      <c r="G807" s="142"/>
      <c r="H807" s="142"/>
      <c r="I807" s="142"/>
      <c r="J807" s="142"/>
      <c r="K807" s="142"/>
      <c r="L807" s="142"/>
      <c r="M807" s="31"/>
      <c r="N807" s="32"/>
      <c r="O807" s="33"/>
      <c r="P807" s="35"/>
      <c r="Q807" s="35"/>
      <c r="R807" s="34"/>
      <c r="S807" s="35"/>
      <c r="T807" s="36"/>
      <c r="U807" s="37"/>
      <c r="V807" s="151"/>
    </row>
    <row r="808" spans="1:22" ht="12.75">
      <c r="A808" s="147"/>
      <c r="B808" s="142"/>
      <c r="C808" s="142"/>
      <c r="D808" s="142"/>
      <c r="E808" s="142"/>
      <c r="F808" s="142"/>
      <c r="G808" s="142"/>
      <c r="H808" s="142"/>
      <c r="I808" s="142"/>
      <c r="J808" s="142"/>
      <c r="K808" s="142"/>
      <c r="L808" s="142"/>
      <c r="M808" s="31"/>
      <c r="N808" s="32"/>
      <c r="O808" s="33"/>
      <c r="P808" s="34"/>
      <c r="Q808" s="35"/>
      <c r="R808" s="35"/>
      <c r="S808" s="35"/>
      <c r="T808" s="38"/>
      <c r="U808" s="39"/>
      <c r="V808" s="151"/>
    </row>
    <row r="809" spans="1:22" ht="13.5" thickBot="1">
      <c r="A809" s="148"/>
      <c r="B809" s="143"/>
      <c r="C809" s="143"/>
      <c r="D809" s="143"/>
      <c r="E809" s="143"/>
      <c r="F809" s="143"/>
      <c r="G809" s="143"/>
      <c r="H809" s="143"/>
      <c r="I809" s="143"/>
      <c r="J809" s="143"/>
      <c r="K809" s="143"/>
      <c r="L809" s="143"/>
      <c r="M809" s="40"/>
      <c r="N809" s="41"/>
      <c r="O809" s="42"/>
      <c r="P809" s="44"/>
      <c r="Q809" s="44"/>
      <c r="R809" s="44"/>
      <c r="S809" s="44"/>
      <c r="T809" s="45"/>
      <c r="U809" s="46"/>
      <c r="V809" s="152"/>
    </row>
    <row r="810" spans="1:22" ht="12.75">
      <c r="A810" s="146"/>
      <c r="B810" s="141"/>
      <c r="C810" s="149" t="str">
        <f>IFERROR(VLOOKUP(B810,VALIDACIÓN!A:B,2,FALSE),"INDICAR DISTRITO")</f>
        <v>INDICAR DISTRITO</v>
      </c>
      <c r="D810" s="141"/>
      <c r="E810" s="141"/>
      <c r="F810" s="141"/>
      <c r="G810" s="141"/>
      <c r="H810" s="141"/>
      <c r="I810" s="141"/>
      <c r="J810" s="144"/>
      <c r="K810" s="141"/>
      <c r="L810" s="145" t="str">
        <f>CONCATENATE(H810," - ",I810)</f>
        <v xml:space="preserve"> - </v>
      </c>
      <c r="M810" s="25" t="str">
        <f ca="1">IFERROR(__xludf.DUMMYFUNCTION("IFERROR(ArrayFormula(QUERY(TRIM('VALIDACIÓN'!$C$2:$H$61),""SELECT Col2, Col3, Col4 WHERE Col1='""&amp;L810&amp;""'"")),""COMPLETAR LOS CAMPOS DE AÑO, CUATRIMESTRE Y ORIENTACIÓN"")"),"COMPLETAR LOS CAMPOS DE AÑO, CUATRIMESTRE Y ORIENTACIÓN")</f>
        <v>COMPLETAR LOS CAMPOS DE AÑO, CUATRIMESTRE Y ORIENTACIÓN</v>
      </c>
      <c r="N810" s="26"/>
      <c r="O810" s="27"/>
      <c r="P810" s="28"/>
      <c r="Q810" s="28"/>
      <c r="R810" s="28"/>
      <c r="S810" s="28"/>
      <c r="T810" s="29"/>
      <c r="U810" s="30"/>
      <c r="V810" s="150"/>
    </row>
    <row r="811" spans="1:22" ht="12.75">
      <c r="A811" s="147"/>
      <c r="B811" s="142"/>
      <c r="C811" s="142"/>
      <c r="D811" s="142"/>
      <c r="E811" s="142"/>
      <c r="F811" s="142"/>
      <c r="G811" s="142"/>
      <c r="H811" s="142"/>
      <c r="I811" s="142"/>
      <c r="J811" s="142"/>
      <c r="K811" s="142"/>
      <c r="L811" s="142"/>
      <c r="M811" s="31"/>
      <c r="N811" s="32"/>
      <c r="O811" s="33"/>
      <c r="P811" s="35"/>
      <c r="Q811" s="35"/>
      <c r="R811" s="34"/>
      <c r="S811" s="35"/>
      <c r="T811" s="36"/>
      <c r="U811" s="37"/>
      <c r="V811" s="151"/>
    </row>
    <row r="812" spans="1:22" ht="12.75">
      <c r="A812" s="147"/>
      <c r="B812" s="142"/>
      <c r="C812" s="142"/>
      <c r="D812" s="142"/>
      <c r="E812" s="142"/>
      <c r="F812" s="142"/>
      <c r="G812" s="142"/>
      <c r="H812" s="142"/>
      <c r="I812" s="142"/>
      <c r="J812" s="142"/>
      <c r="K812" s="142"/>
      <c r="L812" s="142"/>
      <c r="M812" s="31"/>
      <c r="N812" s="32"/>
      <c r="O812" s="33"/>
      <c r="P812" s="35"/>
      <c r="Q812" s="35"/>
      <c r="R812" s="34"/>
      <c r="S812" s="35"/>
      <c r="T812" s="36"/>
      <c r="U812" s="37"/>
      <c r="V812" s="151"/>
    </row>
    <row r="813" spans="1:22" ht="12.75">
      <c r="A813" s="147"/>
      <c r="B813" s="142"/>
      <c r="C813" s="142"/>
      <c r="D813" s="142"/>
      <c r="E813" s="142"/>
      <c r="F813" s="142"/>
      <c r="G813" s="142"/>
      <c r="H813" s="142"/>
      <c r="I813" s="142"/>
      <c r="J813" s="142"/>
      <c r="K813" s="142"/>
      <c r="L813" s="142"/>
      <c r="M813" s="31"/>
      <c r="N813" s="32"/>
      <c r="O813" s="33"/>
      <c r="P813" s="34"/>
      <c r="Q813" s="35"/>
      <c r="R813" s="35"/>
      <c r="S813" s="35"/>
      <c r="T813" s="38"/>
      <c r="U813" s="39"/>
      <c r="V813" s="151"/>
    </row>
    <row r="814" spans="1:22" ht="13.5" thickBot="1">
      <c r="A814" s="148"/>
      <c r="B814" s="143"/>
      <c r="C814" s="143"/>
      <c r="D814" s="143"/>
      <c r="E814" s="143"/>
      <c r="F814" s="143"/>
      <c r="G814" s="143"/>
      <c r="H814" s="143"/>
      <c r="I814" s="143"/>
      <c r="J814" s="143"/>
      <c r="K814" s="143"/>
      <c r="L814" s="143"/>
      <c r="M814" s="40"/>
      <c r="N814" s="41"/>
      <c r="O814" s="42"/>
      <c r="P814" s="44"/>
      <c r="Q814" s="44"/>
      <c r="R814" s="44"/>
      <c r="S814" s="44"/>
      <c r="T814" s="45"/>
      <c r="U814" s="46"/>
      <c r="V814" s="152"/>
    </row>
    <row r="815" spans="1:22" ht="12.75">
      <c r="A815" s="146"/>
      <c r="B815" s="141"/>
      <c r="C815" s="149" t="str">
        <f>IFERROR(VLOOKUP(B815,VALIDACIÓN!A:B,2,FALSE),"INDICAR DISTRITO")</f>
        <v>INDICAR DISTRITO</v>
      </c>
      <c r="D815" s="141"/>
      <c r="E815" s="141"/>
      <c r="F815" s="141"/>
      <c r="G815" s="141"/>
      <c r="H815" s="141"/>
      <c r="I815" s="141"/>
      <c r="J815" s="144"/>
      <c r="K815" s="141"/>
      <c r="L815" s="145" t="str">
        <f>CONCATENATE(H815," - ",I815)</f>
        <v xml:space="preserve"> - </v>
      </c>
      <c r="M815" s="25" t="str">
        <f ca="1">IFERROR(__xludf.DUMMYFUNCTION("IFERROR(ArrayFormula(QUERY(TRIM('VALIDACIÓN'!$C$2:$H$61),""SELECT Col2, Col3, Col4 WHERE Col1='""&amp;L815&amp;""'"")),""COMPLETAR LOS CAMPOS DE AÑO, CUATRIMESTRE Y ORIENTACIÓN"")"),"COMPLETAR LOS CAMPOS DE AÑO, CUATRIMESTRE Y ORIENTACIÓN")</f>
        <v>COMPLETAR LOS CAMPOS DE AÑO, CUATRIMESTRE Y ORIENTACIÓN</v>
      </c>
      <c r="N815" s="26"/>
      <c r="O815" s="27"/>
      <c r="P815" s="28"/>
      <c r="Q815" s="28"/>
      <c r="R815" s="28"/>
      <c r="S815" s="28"/>
      <c r="T815" s="29"/>
      <c r="U815" s="30"/>
      <c r="V815" s="150"/>
    </row>
    <row r="816" spans="1:22" ht="12.75">
      <c r="A816" s="147"/>
      <c r="B816" s="142"/>
      <c r="C816" s="142"/>
      <c r="D816" s="142"/>
      <c r="E816" s="142"/>
      <c r="F816" s="142"/>
      <c r="G816" s="142"/>
      <c r="H816" s="142"/>
      <c r="I816" s="142"/>
      <c r="J816" s="142"/>
      <c r="K816" s="142"/>
      <c r="L816" s="142"/>
      <c r="M816" s="31"/>
      <c r="N816" s="32"/>
      <c r="O816" s="33"/>
      <c r="P816" s="35"/>
      <c r="Q816" s="35"/>
      <c r="R816" s="34"/>
      <c r="S816" s="35"/>
      <c r="T816" s="36"/>
      <c r="U816" s="37"/>
      <c r="V816" s="151"/>
    </row>
    <row r="817" spans="1:22" ht="12.75">
      <c r="A817" s="147"/>
      <c r="B817" s="142"/>
      <c r="C817" s="142"/>
      <c r="D817" s="142"/>
      <c r="E817" s="142"/>
      <c r="F817" s="142"/>
      <c r="G817" s="142"/>
      <c r="H817" s="142"/>
      <c r="I817" s="142"/>
      <c r="J817" s="142"/>
      <c r="K817" s="142"/>
      <c r="L817" s="142"/>
      <c r="M817" s="31"/>
      <c r="N817" s="32"/>
      <c r="O817" s="33"/>
      <c r="P817" s="35"/>
      <c r="Q817" s="35"/>
      <c r="R817" s="34"/>
      <c r="S817" s="35"/>
      <c r="T817" s="36"/>
      <c r="U817" s="37"/>
      <c r="V817" s="151"/>
    </row>
    <row r="818" spans="1:22" ht="12.75">
      <c r="A818" s="147"/>
      <c r="B818" s="142"/>
      <c r="C818" s="142"/>
      <c r="D818" s="142"/>
      <c r="E818" s="142"/>
      <c r="F818" s="142"/>
      <c r="G818" s="142"/>
      <c r="H818" s="142"/>
      <c r="I818" s="142"/>
      <c r="J818" s="142"/>
      <c r="K818" s="142"/>
      <c r="L818" s="142"/>
      <c r="M818" s="31"/>
      <c r="N818" s="32"/>
      <c r="O818" s="33"/>
      <c r="P818" s="34"/>
      <c r="Q818" s="35"/>
      <c r="R818" s="35"/>
      <c r="S818" s="35"/>
      <c r="T818" s="38"/>
      <c r="U818" s="39"/>
      <c r="V818" s="151"/>
    </row>
    <row r="819" spans="1:22" ht="13.5" thickBot="1">
      <c r="A819" s="148"/>
      <c r="B819" s="143"/>
      <c r="C819" s="143"/>
      <c r="D819" s="143"/>
      <c r="E819" s="143"/>
      <c r="F819" s="143"/>
      <c r="G819" s="143"/>
      <c r="H819" s="143"/>
      <c r="I819" s="143"/>
      <c r="J819" s="143"/>
      <c r="K819" s="143"/>
      <c r="L819" s="143"/>
      <c r="M819" s="40"/>
      <c r="N819" s="41"/>
      <c r="O819" s="42"/>
      <c r="P819" s="44"/>
      <c r="Q819" s="44"/>
      <c r="R819" s="44"/>
      <c r="S819" s="44"/>
      <c r="T819" s="45"/>
      <c r="U819" s="46"/>
      <c r="V819" s="152"/>
    </row>
    <row r="820" spans="1:22" ht="12.75">
      <c r="A820" s="146"/>
      <c r="B820" s="141"/>
      <c r="C820" s="149" t="str">
        <f>IFERROR(VLOOKUP(B820,VALIDACIÓN!A:B,2,FALSE),"INDICAR DISTRITO")</f>
        <v>INDICAR DISTRITO</v>
      </c>
      <c r="D820" s="141"/>
      <c r="E820" s="141"/>
      <c r="F820" s="141"/>
      <c r="G820" s="141"/>
      <c r="H820" s="141"/>
      <c r="I820" s="141"/>
      <c r="J820" s="144"/>
      <c r="K820" s="141"/>
      <c r="L820" s="145" t="str">
        <f>CONCATENATE(H820," - ",I820)</f>
        <v xml:space="preserve"> - </v>
      </c>
      <c r="M820" s="25" t="str">
        <f ca="1">IFERROR(__xludf.DUMMYFUNCTION("IFERROR(ArrayFormula(QUERY(TRIM('VALIDACIÓN'!$C$2:$H$61),""SELECT Col2, Col3, Col4 WHERE Col1='""&amp;L820&amp;""'"")),""COMPLETAR LOS CAMPOS DE AÑO, CUATRIMESTRE Y ORIENTACIÓN"")"),"COMPLETAR LOS CAMPOS DE AÑO, CUATRIMESTRE Y ORIENTACIÓN")</f>
        <v>COMPLETAR LOS CAMPOS DE AÑO, CUATRIMESTRE Y ORIENTACIÓN</v>
      </c>
      <c r="N820" s="26"/>
      <c r="O820" s="27"/>
      <c r="P820" s="28"/>
      <c r="Q820" s="28"/>
      <c r="R820" s="28"/>
      <c r="S820" s="28"/>
      <c r="T820" s="29"/>
      <c r="U820" s="30"/>
      <c r="V820" s="150"/>
    </row>
    <row r="821" spans="1:22" ht="12.75">
      <c r="A821" s="147"/>
      <c r="B821" s="142"/>
      <c r="C821" s="142"/>
      <c r="D821" s="142"/>
      <c r="E821" s="142"/>
      <c r="F821" s="142"/>
      <c r="G821" s="142"/>
      <c r="H821" s="142"/>
      <c r="I821" s="142"/>
      <c r="J821" s="142"/>
      <c r="K821" s="142"/>
      <c r="L821" s="142"/>
      <c r="M821" s="31"/>
      <c r="N821" s="32"/>
      <c r="O821" s="33"/>
      <c r="P821" s="35"/>
      <c r="Q821" s="35"/>
      <c r="R821" s="34"/>
      <c r="S821" s="35"/>
      <c r="T821" s="36"/>
      <c r="U821" s="37"/>
      <c r="V821" s="151"/>
    </row>
    <row r="822" spans="1:22" ht="12.75">
      <c r="A822" s="147"/>
      <c r="B822" s="142"/>
      <c r="C822" s="142"/>
      <c r="D822" s="142"/>
      <c r="E822" s="142"/>
      <c r="F822" s="142"/>
      <c r="G822" s="142"/>
      <c r="H822" s="142"/>
      <c r="I822" s="142"/>
      <c r="J822" s="142"/>
      <c r="K822" s="142"/>
      <c r="L822" s="142"/>
      <c r="M822" s="31"/>
      <c r="N822" s="32"/>
      <c r="O822" s="33"/>
      <c r="P822" s="35"/>
      <c r="Q822" s="35"/>
      <c r="R822" s="34"/>
      <c r="S822" s="35"/>
      <c r="T822" s="36"/>
      <c r="U822" s="37"/>
      <c r="V822" s="151"/>
    </row>
    <row r="823" spans="1:22" ht="12.75">
      <c r="A823" s="147"/>
      <c r="B823" s="142"/>
      <c r="C823" s="142"/>
      <c r="D823" s="142"/>
      <c r="E823" s="142"/>
      <c r="F823" s="142"/>
      <c r="G823" s="142"/>
      <c r="H823" s="142"/>
      <c r="I823" s="142"/>
      <c r="J823" s="142"/>
      <c r="K823" s="142"/>
      <c r="L823" s="142"/>
      <c r="M823" s="31"/>
      <c r="N823" s="32"/>
      <c r="O823" s="33"/>
      <c r="P823" s="34"/>
      <c r="Q823" s="35"/>
      <c r="R823" s="35"/>
      <c r="S823" s="35"/>
      <c r="T823" s="38"/>
      <c r="U823" s="39"/>
      <c r="V823" s="151"/>
    </row>
    <row r="824" spans="1:22" ht="13.5" thickBot="1">
      <c r="A824" s="148"/>
      <c r="B824" s="143"/>
      <c r="C824" s="143"/>
      <c r="D824" s="143"/>
      <c r="E824" s="143"/>
      <c r="F824" s="143"/>
      <c r="G824" s="143"/>
      <c r="H824" s="143"/>
      <c r="I824" s="143"/>
      <c r="J824" s="143"/>
      <c r="K824" s="143"/>
      <c r="L824" s="143"/>
      <c r="M824" s="40"/>
      <c r="N824" s="41"/>
      <c r="O824" s="42"/>
      <c r="P824" s="44"/>
      <c r="Q824" s="44"/>
      <c r="R824" s="44"/>
      <c r="S824" s="44"/>
      <c r="T824" s="45"/>
      <c r="U824" s="46"/>
      <c r="V824" s="152"/>
    </row>
    <row r="825" spans="1:22" ht="12.75">
      <c r="A825" s="146"/>
      <c r="B825" s="141"/>
      <c r="C825" s="149" t="str">
        <f>IFERROR(VLOOKUP(B825,VALIDACIÓN!A:B,2,FALSE),"INDICAR DISTRITO")</f>
        <v>INDICAR DISTRITO</v>
      </c>
      <c r="D825" s="141"/>
      <c r="E825" s="141"/>
      <c r="F825" s="141"/>
      <c r="G825" s="141"/>
      <c r="H825" s="141"/>
      <c r="I825" s="141"/>
      <c r="J825" s="144"/>
      <c r="K825" s="141"/>
      <c r="L825" s="145" t="str">
        <f>CONCATENATE(H825," - ",I825)</f>
        <v xml:space="preserve"> - </v>
      </c>
      <c r="M825" s="25" t="str">
        <f ca="1">IFERROR(__xludf.DUMMYFUNCTION("IFERROR(ArrayFormula(QUERY(TRIM('VALIDACIÓN'!$C$2:$H$61),""SELECT Col2, Col3, Col4 WHERE Col1='""&amp;L825&amp;""'"")),""COMPLETAR LOS CAMPOS DE AÑO, CUATRIMESTRE Y ORIENTACIÓN"")"),"COMPLETAR LOS CAMPOS DE AÑO, CUATRIMESTRE Y ORIENTACIÓN")</f>
        <v>COMPLETAR LOS CAMPOS DE AÑO, CUATRIMESTRE Y ORIENTACIÓN</v>
      </c>
      <c r="N825" s="26"/>
      <c r="O825" s="27"/>
      <c r="P825" s="28"/>
      <c r="Q825" s="28"/>
      <c r="R825" s="28"/>
      <c r="S825" s="28"/>
      <c r="T825" s="29"/>
      <c r="U825" s="30"/>
      <c r="V825" s="150"/>
    </row>
    <row r="826" spans="1:22" ht="12.75">
      <c r="A826" s="147"/>
      <c r="B826" s="142"/>
      <c r="C826" s="142"/>
      <c r="D826" s="142"/>
      <c r="E826" s="142"/>
      <c r="F826" s="142"/>
      <c r="G826" s="142"/>
      <c r="H826" s="142"/>
      <c r="I826" s="142"/>
      <c r="J826" s="142"/>
      <c r="K826" s="142"/>
      <c r="L826" s="142"/>
      <c r="M826" s="31"/>
      <c r="N826" s="32"/>
      <c r="O826" s="33"/>
      <c r="P826" s="35"/>
      <c r="Q826" s="35"/>
      <c r="R826" s="34"/>
      <c r="S826" s="35"/>
      <c r="T826" s="36"/>
      <c r="U826" s="37"/>
      <c r="V826" s="151"/>
    </row>
    <row r="827" spans="1:22" ht="12.75">
      <c r="A827" s="147"/>
      <c r="B827" s="142"/>
      <c r="C827" s="142"/>
      <c r="D827" s="142"/>
      <c r="E827" s="142"/>
      <c r="F827" s="142"/>
      <c r="G827" s="142"/>
      <c r="H827" s="142"/>
      <c r="I827" s="142"/>
      <c r="J827" s="142"/>
      <c r="K827" s="142"/>
      <c r="L827" s="142"/>
      <c r="M827" s="31"/>
      <c r="N827" s="32"/>
      <c r="O827" s="33"/>
      <c r="P827" s="35"/>
      <c r="Q827" s="35"/>
      <c r="R827" s="34"/>
      <c r="S827" s="35"/>
      <c r="T827" s="36"/>
      <c r="U827" s="37"/>
      <c r="V827" s="151"/>
    </row>
    <row r="828" spans="1:22" ht="12.75">
      <c r="A828" s="147"/>
      <c r="B828" s="142"/>
      <c r="C828" s="142"/>
      <c r="D828" s="142"/>
      <c r="E828" s="142"/>
      <c r="F828" s="142"/>
      <c r="G828" s="142"/>
      <c r="H828" s="142"/>
      <c r="I828" s="142"/>
      <c r="J828" s="142"/>
      <c r="K828" s="142"/>
      <c r="L828" s="142"/>
      <c r="M828" s="31"/>
      <c r="N828" s="32"/>
      <c r="O828" s="33"/>
      <c r="P828" s="34"/>
      <c r="Q828" s="35"/>
      <c r="R828" s="35"/>
      <c r="S828" s="35"/>
      <c r="T828" s="38"/>
      <c r="U828" s="39"/>
      <c r="V828" s="151"/>
    </row>
    <row r="829" spans="1:22" ht="13.5" thickBot="1">
      <c r="A829" s="148"/>
      <c r="B829" s="143"/>
      <c r="C829" s="143"/>
      <c r="D829" s="143"/>
      <c r="E829" s="143"/>
      <c r="F829" s="143"/>
      <c r="G829" s="143"/>
      <c r="H829" s="143"/>
      <c r="I829" s="143"/>
      <c r="J829" s="143"/>
      <c r="K829" s="143"/>
      <c r="L829" s="143"/>
      <c r="M829" s="40"/>
      <c r="N829" s="41"/>
      <c r="O829" s="42"/>
      <c r="P829" s="44"/>
      <c r="Q829" s="44"/>
      <c r="R829" s="44"/>
      <c r="S829" s="44"/>
      <c r="T829" s="45"/>
      <c r="U829" s="46"/>
      <c r="V829" s="152"/>
    </row>
    <row r="830" spans="1:22" ht="12.75">
      <c r="A830" s="146"/>
      <c r="B830" s="141"/>
      <c r="C830" s="149" t="str">
        <f>IFERROR(VLOOKUP(B830,VALIDACIÓN!A:B,2,FALSE),"INDICAR DISTRITO")</f>
        <v>INDICAR DISTRITO</v>
      </c>
      <c r="D830" s="141"/>
      <c r="E830" s="141"/>
      <c r="F830" s="141"/>
      <c r="G830" s="141"/>
      <c r="H830" s="141"/>
      <c r="I830" s="141"/>
      <c r="J830" s="144"/>
      <c r="K830" s="141"/>
      <c r="L830" s="145" t="str">
        <f>CONCATENATE(H830," - ",I830)</f>
        <v xml:space="preserve"> - </v>
      </c>
      <c r="M830" s="25" t="str">
        <f ca="1">IFERROR(__xludf.DUMMYFUNCTION("IFERROR(ArrayFormula(QUERY(TRIM('VALIDACIÓN'!$C$2:$H$61),""SELECT Col2, Col3, Col4 WHERE Col1='""&amp;L830&amp;""'"")),""COMPLETAR LOS CAMPOS DE AÑO, CUATRIMESTRE Y ORIENTACIÓN"")"),"COMPLETAR LOS CAMPOS DE AÑO, CUATRIMESTRE Y ORIENTACIÓN")</f>
        <v>COMPLETAR LOS CAMPOS DE AÑO, CUATRIMESTRE Y ORIENTACIÓN</v>
      </c>
      <c r="N830" s="26"/>
      <c r="O830" s="27"/>
      <c r="P830" s="28"/>
      <c r="Q830" s="28"/>
      <c r="R830" s="28"/>
      <c r="S830" s="28"/>
      <c r="T830" s="29"/>
      <c r="U830" s="30"/>
      <c r="V830" s="150"/>
    </row>
    <row r="831" spans="1:22" ht="12.75">
      <c r="A831" s="147"/>
      <c r="B831" s="142"/>
      <c r="C831" s="142"/>
      <c r="D831" s="142"/>
      <c r="E831" s="142"/>
      <c r="F831" s="142"/>
      <c r="G831" s="142"/>
      <c r="H831" s="142"/>
      <c r="I831" s="142"/>
      <c r="J831" s="142"/>
      <c r="K831" s="142"/>
      <c r="L831" s="142"/>
      <c r="M831" s="31"/>
      <c r="N831" s="32"/>
      <c r="O831" s="33"/>
      <c r="P831" s="35"/>
      <c r="Q831" s="35"/>
      <c r="R831" s="34"/>
      <c r="S831" s="35"/>
      <c r="T831" s="36"/>
      <c r="U831" s="37"/>
      <c r="V831" s="151"/>
    </row>
    <row r="832" spans="1:22" ht="12.75">
      <c r="A832" s="147"/>
      <c r="B832" s="142"/>
      <c r="C832" s="142"/>
      <c r="D832" s="142"/>
      <c r="E832" s="142"/>
      <c r="F832" s="142"/>
      <c r="G832" s="142"/>
      <c r="H832" s="142"/>
      <c r="I832" s="142"/>
      <c r="J832" s="142"/>
      <c r="K832" s="142"/>
      <c r="L832" s="142"/>
      <c r="M832" s="31"/>
      <c r="N832" s="32"/>
      <c r="O832" s="33"/>
      <c r="P832" s="35"/>
      <c r="Q832" s="35"/>
      <c r="R832" s="34"/>
      <c r="S832" s="35"/>
      <c r="T832" s="36"/>
      <c r="U832" s="37"/>
      <c r="V832" s="151"/>
    </row>
    <row r="833" spans="1:22" ht="12.75">
      <c r="A833" s="147"/>
      <c r="B833" s="142"/>
      <c r="C833" s="142"/>
      <c r="D833" s="142"/>
      <c r="E833" s="142"/>
      <c r="F833" s="142"/>
      <c r="G833" s="142"/>
      <c r="H833" s="142"/>
      <c r="I833" s="142"/>
      <c r="J833" s="142"/>
      <c r="K833" s="142"/>
      <c r="L833" s="142"/>
      <c r="M833" s="31"/>
      <c r="N833" s="32"/>
      <c r="O833" s="33"/>
      <c r="P833" s="34"/>
      <c r="Q833" s="35"/>
      <c r="R833" s="35"/>
      <c r="S833" s="35"/>
      <c r="T833" s="38"/>
      <c r="U833" s="39"/>
      <c r="V833" s="151"/>
    </row>
    <row r="834" spans="1:22" ht="13.5" thickBot="1">
      <c r="A834" s="148"/>
      <c r="B834" s="143"/>
      <c r="C834" s="143"/>
      <c r="D834" s="143"/>
      <c r="E834" s="143"/>
      <c r="F834" s="143"/>
      <c r="G834" s="143"/>
      <c r="H834" s="143"/>
      <c r="I834" s="143"/>
      <c r="J834" s="143"/>
      <c r="K834" s="143"/>
      <c r="L834" s="143"/>
      <c r="M834" s="40"/>
      <c r="N834" s="41"/>
      <c r="O834" s="42"/>
      <c r="P834" s="44"/>
      <c r="Q834" s="44"/>
      <c r="R834" s="44"/>
      <c r="S834" s="44"/>
      <c r="T834" s="45"/>
      <c r="U834" s="46"/>
      <c r="V834" s="152"/>
    </row>
    <row r="835" spans="1:22" ht="12.75">
      <c r="A835" s="146"/>
      <c r="B835" s="141"/>
      <c r="C835" s="149" t="str">
        <f>IFERROR(VLOOKUP(B835,VALIDACIÓN!A:B,2,FALSE),"INDICAR DISTRITO")</f>
        <v>INDICAR DISTRITO</v>
      </c>
      <c r="D835" s="141"/>
      <c r="E835" s="141"/>
      <c r="F835" s="141"/>
      <c r="G835" s="141"/>
      <c r="H835" s="141"/>
      <c r="I835" s="141"/>
      <c r="J835" s="144"/>
      <c r="K835" s="141"/>
      <c r="L835" s="145" t="str">
        <f>CONCATENATE(H835," - ",I835)</f>
        <v xml:space="preserve"> - </v>
      </c>
      <c r="M835" s="25" t="str">
        <f ca="1">IFERROR(__xludf.DUMMYFUNCTION("IFERROR(ArrayFormula(QUERY(TRIM('VALIDACIÓN'!$C$2:$H$61),""SELECT Col2, Col3, Col4 WHERE Col1='""&amp;L835&amp;""'"")),""COMPLETAR LOS CAMPOS DE AÑO, CUATRIMESTRE Y ORIENTACIÓN"")"),"COMPLETAR LOS CAMPOS DE AÑO, CUATRIMESTRE Y ORIENTACIÓN")</f>
        <v>COMPLETAR LOS CAMPOS DE AÑO, CUATRIMESTRE Y ORIENTACIÓN</v>
      </c>
      <c r="N835" s="26"/>
      <c r="O835" s="27"/>
      <c r="P835" s="28"/>
      <c r="Q835" s="28"/>
      <c r="R835" s="28"/>
      <c r="S835" s="28"/>
      <c r="T835" s="29"/>
      <c r="U835" s="30"/>
      <c r="V835" s="150"/>
    </row>
    <row r="836" spans="1:22" ht="12.75">
      <c r="A836" s="147"/>
      <c r="B836" s="142"/>
      <c r="C836" s="142"/>
      <c r="D836" s="142"/>
      <c r="E836" s="142"/>
      <c r="F836" s="142"/>
      <c r="G836" s="142"/>
      <c r="H836" s="142"/>
      <c r="I836" s="142"/>
      <c r="J836" s="142"/>
      <c r="K836" s="142"/>
      <c r="L836" s="142"/>
      <c r="M836" s="31"/>
      <c r="N836" s="32"/>
      <c r="O836" s="33"/>
      <c r="P836" s="35"/>
      <c r="Q836" s="35"/>
      <c r="R836" s="34"/>
      <c r="S836" s="35"/>
      <c r="T836" s="36"/>
      <c r="U836" s="37"/>
      <c r="V836" s="151"/>
    </row>
    <row r="837" spans="1:22" ht="12.75">
      <c r="A837" s="147"/>
      <c r="B837" s="142"/>
      <c r="C837" s="142"/>
      <c r="D837" s="142"/>
      <c r="E837" s="142"/>
      <c r="F837" s="142"/>
      <c r="G837" s="142"/>
      <c r="H837" s="142"/>
      <c r="I837" s="142"/>
      <c r="J837" s="142"/>
      <c r="K837" s="142"/>
      <c r="L837" s="142"/>
      <c r="M837" s="31"/>
      <c r="N837" s="32"/>
      <c r="O837" s="33"/>
      <c r="P837" s="35"/>
      <c r="Q837" s="35"/>
      <c r="R837" s="34"/>
      <c r="S837" s="35"/>
      <c r="T837" s="36"/>
      <c r="U837" s="37"/>
      <c r="V837" s="151"/>
    </row>
    <row r="838" spans="1:22" ht="12.75">
      <c r="A838" s="147"/>
      <c r="B838" s="142"/>
      <c r="C838" s="142"/>
      <c r="D838" s="142"/>
      <c r="E838" s="142"/>
      <c r="F838" s="142"/>
      <c r="G838" s="142"/>
      <c r="H838" s="142"/>
      <c r="I838" s="142"/>
      <c r="J838" s="142"/>
      <c r="K838" s="142"/>
      <c r="L838" s="142"/>
      <c r="M838" s="31"/>
      <c r="N838" s="32"/>
      <c r="O838" s="33"/>
      <c r="P838" s="34"/>
      <c r="Q838" s="35"/>
      <c r="R838" s="35"/>
      <c r="S838" s="35"/>
      <c r="T838" s="38"/>
      <c r="U838" s="39"/>
      <c r="V838" s="151"/>
    </row>
    <row r="839" spans="1:22" ht="13.5" thickBot="1">
      <c r="A839" s="148"/>
      <c r="B839" s="143"/>
      <c r="C839" s="143"/>
      <c r="D839" s="143"/>
      <c r="E839" s="143"/>
      <c r="F839" s="143"/>
      <c r="G839" s="143"/>
      <c r="H839" s="143"/>
      <c r="I839" s="143"/>
      <c r="J839" s="143"/>
      <c r="K839" s="143"/>
      <c r="L839" s="143"/>
      <c r="M839" s="40"/>
      <c r="N839" s="41"/>
      <c r="O839" s="42"/>
      <c r="P839" s="44"/>
      <c r="Q839" s="44"/>
      <c r="R839" s="44"/>
      <c r="S839" s="44"/>
      <c r="T839" s="45"/>
      <c r="U839" s="46"/>
      <c r="V839" s="152"/>
    </row>
    <row r="840" spans="1:22" ht="12.75">
      <c r="A840" s="146"/>
      <c r="B840" s="141"/>
      <c r="C840" s="149" t="str">
        <f>IFERROR(VLOOKUP(B840,VALIDACIÓN!A:B,2,FALSE),"INDICAR DISTRITO")</f>
        <v>INDICAR DISTRITO</v>
      </c>
      <c r="D840" s="141"/>
      <c r="E840" s="141"/>
      <c r="F840" s="141"/>
      <c r="G840" s="141"/>
      <c r="H840" s="141"/>
      <c r="I840" s="141"/>
      <c r="J840" s="144"/>
      <c r="K840" s="141"/>
      <c r="L840" s="145" t="str">
        <f>CONCATENATE(H840," - ",I840)</f>
        <v xml:space="preserve"> - </v>
      </c>
      <c r="M840" s="25" t="str">
        <f ca="1">IFERROR(__xludf.DUMMYFUNCTION("IFERROR(ArrayFormula(QUERY(TRIM('VALIDACIÓN'!$C$2:$H$61),""SELECT Col2, Col3, Col4 WHERE Col1='""&amp;L840&amp;""'"")),""COMPLETAR LOS CAMPOS DE AÑO, CUATRIMESTRE Y ORIENTACIÓN"")"),"COMPLETAR LOS CAMPOS DE AÑO, CUATRIMESTRE Y ORIENTACIÓN")</f>
        <v>COMPLETAR LOS CAMPOS DE AÑO, CUATRIMESTRE Y ORIENTACIÓN</v>
      </c>
      <c r="N840" s="26"/>
      <c r="O840" s="27"/>
      <c r="P840" s="28"/>
      <c r="Q840" s="28"/>
      <c r="R840" s="28"/>
      <c r="S840" s="28"/>
      <c r="T840" s="29"/>
      <c r="U840" s="30"/>
      <c r="V840" s="150"/>
    </row>
    <row r="841" spans="1:22" ht="12.75">
      <c r="A841" s="147"/>
      <c r="B841" s="142"/>
      <c r="C841" s="142"/>
      <c r="D841" s="142"/>
      <c r="E841" s="142"/>
      <c r="F841" s="142"/>
      <c r="G841" s="142"/>
      <c r="H841" s="142"/>
      <c r="I841" s="142"/>
      <c r="J841" s="142"/>
      <c r="K841" s="142"/>
      <c r="L841" s="142"/>
      <c r="M841" s="31"/>
      <c r="N841" s="32"/>
      <c r="O841" s="33"/>
      <c r="P841" s="35"/>
      <c r="Q841" s="35"/>
      <c r="R841" s="34"/>
      <c r="S841" s="35"/>
      <c r="T841" s="36"/>
      <c r="U841" s="37"/>
      <c r="V841" s="151"/>
    </row>
    <row r="842" spans="1:22" ht="12.75">
      <c r="A842" s="147"/>
      <c r="B842" s="142"/>
      <c r="C842" s="142"/>
      <c r="D842" s="142"/>
      <c r="E842" s="142"/>
      <c r="F842" s="142"/>
      <c r="G842" s="142"/>
      <c r="H842" s="142"/>
      <c r="I842" s="142"/>
      <c r="J842" s="142"/>
      <c r="K842" s="142"/>
      <c r="L842" s="142"/>
      <c r="M842" s="31"/>
      <c r="N842" s="32"/>
      <c r="O842" s="33"/>
      <c r="P842" s="35"/>
      <c r="Q842" s="35"/>
      <c r="R842" s="34"/>
      <c r="S842" s="35"/>
      <c r="T842" s="36"/>
      <c r="U842" s="37"/>
      <c r="V842" s="151"/>
    </row>
    <row r="843" spans="1:22" ht="12.75">
      <c r="A843" s="147"/>
      <c r="B843" s="142"/>
      <c r="C843" s="142"/>
      <c r="D843" s="142"/>
      <c r="E843" s="142"/>
      <c r="F843" s="142"/>
      <c r="G843" s="142"/>
      <c r="H843" s="142"/>
      <c r="I843" s="142"/>
      <c r="J843" s="142"/>
      <c r="K843" s="142"/>
      <c r="L843" s="142"/>
      <c r="M843" s="31"/>
      <c r="N843" s="32"/>
      <c r="O843" s="33"/>
      <c r="P843" s="34"/>
      <c r="Q843" s="35"/>
      <c r="R843" s="35"/>
      <c r="S843" s="35"/>
      <c r="T843" s="38"/>
      <c r="U843" s="39"/>
      <c r="V843" s="151"/>
    </row>
    <row r="844" spans="1:22" ht="13.5" thickBot="1">
      <c r="A844" s="148"/>
      <c r="B844" s="143"/>
      <c r="C844" s="143"/>
      <c r="D844" s="143"/>
      <c r="E844" s="143"/>
      <c r="F844" s="143"/>
      <c r="G844" s="143"/>
      <c r="H844" s="143"/>
      <c r="I844" s="143"/>
      <c r="J844" s="143"/>
      <c r="K844" s="143"/>
      <c r="L844" s="143"/>
      <c r="M844" s="40"/>
      <c r="N844" s="41"/>
      <c r="O844" s="42"/>
      <c r="P844" s="44"/>
      <c r="Q844" s="44"/>
      <c r="R844" s="44"/>
      <c r="S844" s="44"/>
      <c r="T844" s="45"/>
      <c r="U844" s="46"/>
      <c r="V844" s="152"/>
    </row>
    <row r="845" spans="1:22" ht="12.75">
      <c r="A845" s="146"/>
      <c r="B845" s="141"/>
      <c r="C845" s="149" t="str">
        <f>IFERROR(VLOOKUP(B845,VALIDACIÓN!A:B,2,FALSE),"INDICAR DISTRITO")</f>
        <v>INDICAR DISTRITO</v>
      </c>
      <c r="D845" s="141"/>
      <c r="E845" s="141"/>
      <c r="F845" s="141"/>
      <c r="G845" s="141"/>
      <c r="H845" s="141"/>
      <c r="I845" s="141"/>
      <c r="J845" s="144"/>
      <c r="K845" s="141"/>
      <c r="L845" s="145" t="str">
        <f>CONCATENATE(H845," - ",I845)</f>
        <v xml:space="preserve"> - </v>
      </c>
      <c r="M845" s="25" t="str">
        <f ca="1">IFERROR(__xludf.DUMMYFUNCTION("IFERROR(ArrayFormula(QUERY(TRIM('VALIDACIÓN'!$C$2:$H$61),""SELECT Col2, Col3, Col4 WHERE Col1='""&amp;L845&amp;""'"")),""COMPLETAR LOS CAMPOS DE AÑO, CUATRIMESTRE Y ORIENTACIÓN"")"),"COMPLETAR LOS CAMPOS DE AÑO, CUATRIMESTRE Y ORIENTACIÓN")</f>
        <v>COMPLETAR LOS CAMPOS DE AÑO, CUATRIMESTRE Y ORIENTACIÓN</v>
      </c>
      <c r="N845" s="26"/>
      <c r="O845" s="27"/>
      <c r="P845" s="28"/>
      <c r="Q845" s="28"/>
      <c r="R845" s="28"/>
      <c r="S845" s="28"/>
      <c r="T845" s="29"/>
      <c r="U845" s="30"/>
      <c r="V845" s="150"/>
    </row>
    <row r="846" spans="1:22" ht="12.75">
      <c r="A846" s="147"/>
      <c r="B846" s="142"/>
      <c r="C846" s="142"/>
      <c r="D846" s="142"/>
      <c r="E846" s="142"/>
      <c r="F846" s="142"/>
      <c r="G846" s="142"/>
      <c r="H846" s="142"/>
      <c r="I846" s="142"/>
      <c r="J846" s="142"/>
      <c r="K846" s="142"/>
      <c r="L846" s="142"/>
      <c r="M846" s="31"/>
      <c r="N846" s="32"/>
      <c r="O846" s="33"/>
      <c r="P846" s="35"/>
      <c r="Q846" s="35"/>
      <c r="R846" s="34"/>
      <c r="S846" s="35"/>
      <c r="T846" s="36"/>
      <c r="U846" s="37"/>
      <c r="V846" s="151"/>
    </row>
    <row r="847" spans="1:22" ht="12.75">
      <c r="A847" s="147"/>
      <c r="B847" s="142"/>
      <c r="C847" s="142"/>
      <c r="D847" s="142"/>
      <c r="E847" s="142"/>
      <c r="F847" s="142"/>
      <c r="G847" s="142"/>
      <c r="H847" s="142"/>
      <c r="I847" s="142"/>
      <c r="J847" s="142"/>
      <c r="K847" s="142"/>
      <c r="L847" s="142"/>
      <c r="M847" s="31"/>
      <c r="N847" s="32"/>
      <c r="O847" s="33"/>
      <c r="P847" s="35"/>
      <c r="Q847" s="35"/>
      <c r="R847" s="34"/>
      <c r="S847" s="35"/>
      <c r="T847" s="36"/>
      <c r="U847" s="37"/>
      <c r="V847" s="151"/>
    </row>
    <row r="848" spans="1:22" ht="12.75">
      <c r="A848" s="147"/>
      <c r="B848" s="142"/>
      <c r="C848" s="142"/>
      <c r="D848" s="142"/>
      <c r="E848" s="142"/>
      <c r="F848" s="142"/>
      <c r="G848" s="142"/>
      <c r="H848" s="142"/>
      <c r="I848" s="142"/>
      <c r="J848" s="142"/>
      <c r="K848" s="142"/>
      <c r="L848" s="142"/>
      <c r="M848" s="31"/>
      <c r="N848" s="32"/>
      <c r="O848" s="33"/>
      <c r="P848" s="34"/>
      <c r="Q848" s="35"/>
      <c r="R848" s="35"/>
      <c r="S848" s="35"/>
      <c r="T848" s="38"/>
      <c r="U848" s="39"/>
      <c r="V848" s="151"/>
    </row>
    <row r="849" spans="1:22" ht="13.5" thickBot="1">
      <c r="A849" s="148"/>
      <c r="B849" s="143"/>
      <c r="C849" s="143"/>
      <c r="D849" s="143"/>
      <c r="E849" s="143"/>
      <c r="F849" s="143"/>
      <c r="G849" s="143"/>
      <c r="H849" s="143"/>
      <c r="I849" s="143"/>
      <c r="J849" s="143"/>
      <c r="K849" s="143"/>
      <c r="L849" s="143"/>
      <c r="M849" s="40"/>
      <c r="N849" s="41"/>
      <c r="O849" s="42"/>
      <c r="P849" s="44"/>
      <c r="Q849" s="44"/>
      <c r="R849" s="44"/>
      <c r="S849" s="44"/>
      <c r="T849" s="45"/>
      <c r="U849" s="46"/>
      <c r="V849" s="152"/>
    </row>
    <row r="850" spans="1:22" ht="12.75">
      <c r="A850" s="146"/>
      <c r="B850" s="141"/>
      <c r="C850" s="149" t="str">
        <f>IFERROR(VLOOKUP(B850,VALIDACIÓN!A:B,2,FALSE),"INDICAR DISTRITO")</f>
        <v>INDICAR DISTRITO</v>
      </c>
      <c r="D850" s="141"/>
      <c r="E850" s="141"/>
      <c r="F850" s="141"/>
      <c r="G850" s="141"/>
      <c r="H850" s="141"/>
      <c r="I850" s="141"/>
      <c r="J850" s="144"/>
      <c r="K850" s="141"/>
      <c r="L850" s="145" t="str">
        <f>CONCATENATE(H850," - ",I850)</f>
        <v xml:space="preserve"> - </v>
      </c>
      <c r="M850" s="25" t="str">
        <f ca="1">IFERROR(__xludf.DUMMYFUNCTION("IFERROR(ArrayFormula(QUERY(TRIM('VALIDACIÓN'!$C$2:$H$61),""SELECT Col2, Col3, Col4 WHERE Col1='""&amp;L850&amp;""'"")),""COMPLETAR LOS CAMPOS DE AÑO, CUATRIMESTRE Y ORIENTACIÓN"")"),"COMPLETAR LOS CAMPOS DE AÑO, CUATRIMESTRE Y ORIENTACIÓN")</f>
        <v>COMPLETAR LOS CAMPOS DE AÑO, CUATRIMESTRE Y ORIENTACIÓN</v>
      </c>
      <c r="N850" s="26"/>
      <c r="O850" s="27"/>
      <c r="P850" s="28"/>
      <c r="Q850" s="28"/>
      <c r="R850" s="28"/>
      <c r="S850" s="28"/>
      <c r="T850" s="29"/>
      <c r="U850" s="30"/>
      <c r="V850" s="150"/>
    </row>
    <row r="851" spans="1:22" ht="12.75">
      <c r="A851" s="147"/>
      <c r="B851" s="142"/>
      <c r="C851" s="142"/>
      <c r="D851" s="142"/>
      <c r="E851" s="142"/>
      <c r="F851" s="142"/>
      <c r="G851" s="142"/>
      <c r="H851" s="142"/>
      <c r="I851" s="142"/>
      <c r="J851" s="142"/>
      <c r="K851" s="142"/>
      <c r="L851" s="142"/>
      <c r="M851" s="31"/>
      <c r="N851" s="32"/>
      <c r="O851" s="33"/>
      <c r="P851" s="35"/>
      <c r="Q851" s="35"/>
      <c r="R851" s="34"/>
      <c r="S851" s="35"/>
      <c r="T851" s="36"/>
      <c r="U851" s="37"/>
      <c r="V851" s="151"/>
    </row>
    <row r="852" spans="1:22" ht="12.75">
      <c r="A852" s="147"/>
      <c r="B852" s="142"/>
      <c r="C852" s="142"/>
      <c r="D852" s="142"/>
      <c r="E852" s="142"/>
      <c r="F852" s="142"/>
      <c r="G852" s="142"/>
      <c r="H852" s="142"/>
      <c r="I852" s="142"/>
      <c r="J852" s="142"/>
      <c r="K852" s="142"/>
      <c r="L852" s="142"/>
      <c r="M852" s="31"/>
      <c r="N852" s="32"/>
      <c r="O852" s="33"/>
      <c r="P852" s="35"/>
      <c r="Q852" s="35"/>
      <c r="R852" s="34"/>
      <c r="S852" s="35"/>
      <c r="T852" s="36"/>
      <c r="U852" s="37"/>
      <c r="V852" s="151"/>
    </row>
    <row r="853" spans="1:22" ht="12.75">
      <c r="A853" s="147"/>
      <c r="B853" s="142"/>
      <c r="C853" s="142"/>
      <c r="D853" s="142"/>
      <c r="E853" s="142"/>
      <c r="F853" s="142"/>
      <c r="G853" s="142"/>
      <c r="H853" s="142"/>
      <c r="I853" s="142"/>
      <c r="J853" s="142"/>
      <c r="K853" s="142"/>
      <c r="L853" s="142"/>
      <c r="M853" s="31"/>
      <c r="N853" s="32"/>
      <c r="O853" s="33"/>
      <c r="P853" s="34"/>
      <c r="Q853" s="35"/>
      <c r="R853" s="35"/>
      <c r="S853" s="35"/>
      <c r="T853" s="38"/>
      <c r="U853" s="39"/>
      <c r="V853" s="151"/>
    </row>
    <row r="854" spans="1:22" ht="13.5" thickBot="1">
      <c r="A854" s="148"/>
      <c r="B854" s="143"/>
      <c r="C854" s="143"/>
      <c r="D854" s="143"/>
      <c r="E854" s="143"/>
      <c r="F854" s="143"/>
      <c r="G854" s="143"/>
      <c r="H854" s="143"/>
      <c r="I854" s="143"/>
      <c r="J854" s="143"/>
      <c r="K854" s="143"/>
      <c r="L854" s="143"/>
      <c r="M854" s="40"/>
      <c r="N854" s="41"/>
      <c r="O854" s="42"/>
      <c r="P854" s="44"/>
      <c r="Q854" s="44"/>
      <c r="R854" s="44"/>
      <c r="S854" s="44"/>
      <c r="T854" s="45"/>
      <c r="U854" s="46"/>
      <c r="V854" s="152"/>
    </row>
    <row r="855" spans="1:22" ht="12.75">
      <c r="A855" s="146"/>
      <c r="B855" s="141"/>
      <c r="C855" s="149" t="str">
        <f>IFERROR(VLOOKUP(B855,VALIDACIÓN!A:B,2,FALSE),"INDICAR DISTRITO")</f>
        <v>INDICAR DISTRITO</v>
      </c>
      <c r="D855" s="141"/>
      <c r="E855" s="141"/>
      <c r="F855" s="141"/>
      <c r="G855" s="141"/>
      <c r="H855" s="141"/>
      <c r="I855" s="141"/>
      <c r="J855" s="144"/>
      <c r="K855" s="141"/>
      <c r="L855" s="145" t="str">
        <f>CONCATENATE(H855," - ",I855)</f>
        <v xml:space="preserve"> - </v>
      </c>
      <c r="M855" s="25" t="str">
        <f ca="1">IFERROR(__xludf.DUMMYFUNCTION("IFERROR(ArrayFormula(QUERY(TRIM('VALIDACIÓN'!$C$2:$H$61),""SELECT Col2, Col3, Col4 WHERE Col1='""&amp;L855&amp;""'"")),""COMPLETAR LOS CAMPOS DE AÑO, CUATRIMESTRE Y ORIENTACIÓN"")"),"COMPLETAR LOS CAMPOS DE AÑO, CUATRIMESTRE Y ORIENTACIÓN")</f>
        <v>COMPLETAR LOS CAMPOS DE AÑO, CUATRIMESTRE Y ORIENTACIÓN</v>
      </c>
      <c r="N855" s="26"/>
      <c r="O855" s="27"/>
      <c r="P855" s="28"/>
      <c r="Q855" s="28"/>
      <c r="R855" s="28"/>
      <c r="S855" s="28"/>
      <c r="T855" s="29"/>
      <c r="U855" s="30"/>
      <c r="V855" s="150"/>
    </row>
    <row r="856" spans="1:22" ht="12.75">
      <c r="A856" s="147"/>
      <c r="B856" s="142"/>
      <c r="C856" s="142"/>
      <c r="D856" s="142"/>
      <c r="E856" s="142"/>
      <c r="F856" s="142"/>
      <c r="G856" s="142"/>
      <c r="H856" s="142"/>
      <c r="I856" s="142"/>
      <c r="J856" s="142"/>
      <c r="K856" s="142"/>
      <c r="L856" s="142"/>
      <c r="M856" s="31"/>
      <c r="N856" s="32"/>
      <c r="O856" s="33"/>
      <c r="P856" s="35"/>
      <c r="Q856" s="35"/>
      <c r="R856" s="34"/>
      <c r="S856" s="35"/>
      <c r="T856" s="36"/>
      <c r="U856" s="37"/>
      <c r="V856" s="151"/>
    </row>
    <row r="857" spans="1:22" ht="12.75">
      <c r="A857" s="147"/>
      <c r="B857" s="142"/>
      <c r="C857" s="142"/>
      <c r="D857" s="142"/>
      <c r="E857" s="142"/>
      <c r="F857" s="142"/>
      <c r="G857" s="142"/>
      <c r="H857" s="142"/>
      <c r="I857" s="142"/>
      <c r="J857" s="142"/>
      <c r="K857" s="142"/>
      <c r="L857" s="142"/>
      <c r="M857" s="31"/>
      <c r="N857" s="32"/>
      <c r="O857" s="33"/>
      <c r="P857" s="35"/>
      <c r="Q857" s="35"/>
      <c r="R857" s="34"/>
      <c r="S857" s="35"/>
      <c r="T857" s="36"/>
      <c r="U857" s="37"/>
      <c r="V857" s="151"/>
    </row>
    <row r="858" spans="1:22" ht="12.75">
      <c r="A858" s="147"/>
      <c r="B858" s="142"/>
      <c r="C858" s="142"/>
      <c r="D858" s="142"/>
      <c r="E858" s="142"/>
      <c r="F858" s="142"/>
      <c r="G858" s="142"/>
      <c r="H858" s="142"/>
      <c r="I858" s="142"/>
      <c r="J858" s="142"/>
      <c r="K858" s="142"/>
      <c r="L858" s="142"/>
      <c r="M858" s="31"/>
      <c r="N858" s="32"/>
      <c r="O858" s="33"/>
      <c r="P858" s="34"/>
      <c r="Q858" s="35"/>
      <c r="R858" s="35"/>
      <c r="S858" s="35"/>
      <c r="T858" s="38"/>
      <c r="U858" s="39"/>
      <c r="V858" s="151"/>
    </row>
    <row r="859" spans="1:22" ht="13.5" thickBot="1">
      <c r="A859" s="148"/>
      <c r="B859" s="143"/>
      <c r="C859" s="143"/>
      <c r="D859" s="143"/>
      <c r="E859" s="143"/>
      <c r="F859" s="143"/>
      <c r="G859" s="143"/>
      <c r="H859" s="143"/>
      <c r="I859" s="143"/>
      <c r="J859" s="143"/>
      <c r="K859" s="143"/>
      <c r="L859" s="143"/>
      <c r="M859" s="40"/>
      <c r="N859" s="41"/>
      <c r="O859" s="42"/>
      <c r="P859" s="44"/>
      <c r="Q859" s="44"/>
      <c r="R859" s="44"/>
      <c r="S859" s="44"/>
      <c r="T859" s="45"/>
      <c r="U859" s="46"/>
      <c r="V859" s="152"/>
    </row>
    <row r="860" spans="1:22" ht="12.75">
      <c r="A860" s="146"/>
      <c r="B860" s="141"/>
      <c r="C860" s="149" t="str">
        <f>IFERROR(VLOOKUP(B860,VALIDACIÓN!A:B,2,FALSE),"INDICAR DISTRITO")</f>
        <v>INDICAR DISTRITO</v>
      </c>
      <c r="D860" s="141"/>
      <c r="E860" s="141"/>
      <c r="F860" s="141"/>
      <c r="G860" s="141"/>
      <c r="H860" s="141"/>
      <c r="I860" s="141"/>
      <c r="J860" s="144"/>
      <c r="K860" s="141"/>
      <c r="L860" s="145" t="str">
        <f>CONCATENATE(H860," - ",I860)</f>
        <v xml:space="preserve"> - </v>
      </c>
      <c r="M860" s="25" t="str">
        <f ca="1">IFERROR(__xludf.DUMMYFUNCTION("IFERROR(ArrayFormula(QUERY(TRIM('VALIDACIÓN'!$C$2:$H$61),""SELECT Col2, Col3, Col4 WHERE Col1='""&amp;L860&amp;""'"")),""COMPLETAR LOS CAMPOS DE AÑO, CUATRIMESTRE Y ORIENTACIÓN"")"),"COMPLETAR LOS CAMPOS DE AÑO, CUATRIMESTRE Y ORIENTACIÓN")</f>
        <v>COMPLETAR LOS CAMPOS DE AÑO, CUATRIMESTRE Y ORIENTACIÓN</v>
      </c>
      <c r="N860" s="26"/>
      <c r="O860" s="27"/>
      <c r="P860" s="28"/>
      <c r="Q860" s="28"/>
      <c r="R860" s="28"/>
      <c r="S860" s="28"/>
      <c r="T860" s="29"/>
      <c r="U860" s="30"/>
      <c r="V860" s="150"/>
    </row>
    <row r="861" spans="1:22" ht="12.75">
      <c r="A861" s="147"/>
      <c r="B861" s="142"/>
      <c r="C861" s="142"/>
      <c r="D861" s="142"/>
      <c r="E861" s="142"/>
      <c r="F861" s="142"/>
      <c r="G861" s="142"/>
      <c r="H861" s="142"/>
      <c r="I861" s="142"/>
      <c r="J861" s="142"/>
      <c r="K861" s="142"/>
      <c r="L861" s="142"/>
      <c r="M861" s="31"/>
      <c r="N861" s="32"/>
      <c r="O861" s="33"/>
      <c r="P861" s="35"/>
      <c r="Q861" s="35"/>
      <c r="R861" s="34"/>
      <c r="S861" s="35"/>
      <c r="T861" s="36"/>
      <c r="U861" s="37"/>
      <c r="V861" s="151"/>
    </row>
    <row r="862" spans="1:22" ht="12.75">
      <c r="A862" s="147"/>
      <c r="B862" s="142"/>
      <c r="C862" s="142"/>
      <c r="D862" s="142"/>
      <c r="E862" s="142"/>
      <c r="F862" s="142"/>
      <c r="G862" s="142"/>
      <c r="H862" s="142"/>
      <c r="I862" s="142"/>
      <c r="J862" s="142"/>
      <c r="K862" s="142"/>
      <c r="L862" s="142"/>
      <c r="M862" s="31"/>
      <c r="N862" s="32"/>
      <c r="O862" s="33"/>
      <c r="P862" s="35"/>
      <c r="Q862" s="35"/>
      <c r="R862" s="34"/>
      <c r="S862" s="35"/>
      <c r="T862" s="36"/>
      <c r="U862" s="37"/>
      <c r="V862" s="151"/>
    </row>
    <row r="863" spans="1:22" ht="12.75">
      <c r="A863" s="147"/>
      <c r="B863" s="142"/>
      <c r="C863" s="142"/>
      <c r="D863" s="142"/>
      <c r="E863" s="142"/>
      <c r="F863" s="142"/>
      <c r="G863" s="142"/>
      <c r="H863" s="142"/>
      <c r="I863" s="142"/>
      <c r="J863" s="142"/>
      <c r="K863" s="142"/>
      <c r="L863" s="142"/>
      <c r="M863" s="31"/>
      <c r="N863" s="32"/>
      <c r="O863" s="33"/>
      <c r="P863" s="34"/>
      <c r="Q863" s="35"/>
      <c r="R863" s="35"/>
      <c r="S863" s="35"/>
      <c r="T863" s="38"/>
      <c r="U863" s="39"/>
      <c r="V863" s="151"/>
    </row>
    <row r="864" spans="1:22" ht="13.5" thickBot="1">
      <c r="A864" s="148"/>
      <c r="B864" s="143"/>
      <c r="C864" s="143"/>
      <c r="D864" s="143"/>
      <c r="E864" s="143"/>
      <c r="F864" s="143"/>
      <c r="G864" s="143"/>
      <c r="H864" s="143"/>
      <c r="I864" s="143"/>
      <c r="J864" s="143"/>
      <c r="K864" s="143"/>
      <c r="L864" s="143"/>
      <c r="M864" s="40"/>
      <c r="N864" s="41"/>
      <c r="O864" s="42"/>
      <c r="P864" s="44"/>
      <c r="Q864" s="44"/>
      <c r="R864" s="44"/>
      <c r="S864" s="44"/>
      <c r="T864" s="45"/>
      <c r="U864" s="46"/>
      <c r="V864" s="152"/>
    </row>
    <row r="865" spans="1:22" ht="12.75">
      <c r="A865" s="146"/>
      <c r="B865" s="141"/>
      <c r="C865" s="149" t="str">
        <f>IFERROR(VLOOKUP(B865,VALIDACIÓN!A:B,2,FALSE),"INDICAR DISTRITO")</f>
        <v>INDICAR DISTRITO</v>
      </c>
      <c r="D865" s="141"/>
      <c r="E865" s="141"/>
      <c r="F865" s="141"/>
      <c r="G865" s="141"/>
      <c r="H865" s="141"/>
      <c r="I865" s="141"/>
      <c r="J865" s="144"/>
      <c r="K865" s="141"/>
      <c r="L865" s="145" t="str">
        <f>CONCATENATE(H865," - ",I865)</f>
        <v xml:space="preserve"> - </v>
      </c>
      <c r="M865" s="25" t="str">
        <f ca="1">IFERROR(__xludf.DUMMYFUNCTION("IFERROR(ArrayFormula(QUERY(TRIM('VALIDACIÓN'!$C$2:$H$61),""SELECT Col2, Col3, Col4 WHERE Col1='""&amp;L865&amp;""'"")),""COMPLETAR LOS CAMPOS DE AÑO, CUATRIMESTRE Y ORIENTACIÓN"")"),"COMPLETAR LOS CAMPOS DE AÑO, CUATRIMESTRE Y ORIENTACIÓN")</f>
        <v>COMPLETAR LOS CAMPOS DE AÑO, CUATRIMESTRE Y ORIENTACIÓN</v>
      </c>
      <c r="N865" s="26"/>
      <c r="O865" s="27"/>
      <c r="P865" s="28"/>
      <c r="Q865" s="28"/>
      <c r="R865" s="28"/>
      <c r="S865" s="28"/>
      <c r="T865" s="29"/>
      <c r="U865" s="30"/>
      <c r="V865" s="150"/>
    </row>
    <row r="866" spans="1:22" ht="12.75">
      <c r="A866" s="147"/>
      <c r="B866" s="142"/>
      <c r="C866" s="142"/>
      <c r="D866" s="142"/>
      <c r="E866" s="142"/>
      <c r="F866" s="142"/>
      <c r="G866" s="142"/>
      <c r="H866" s="142"/>
      <c r="I866" s="142"/>
      <c r="J866" s="142"/>
      <c r="K866" s="142"/>
      <c r="L866" s="142"/>
      <c r="M866" s="31"/>
      <c r="N866" s="32"/>
      <c r="O866" s="33"/>
      <c r="P866" s="35"/>
      <c r="Q866" s="35"/>
      <c r="R866" s="34"/>
      <c r="S866" s="35"/>
      <c r="T866" s="36"/>
      <c r="U866" s="37"/>
      <c r="V866" s="151"/>
    </row>
    <row r="867" spans="1:22" ht="12.75">
      <c r="A867" s="147"/>
      <c r="B867" s="142"/>
      <c r="C867" s="142"/>
      <c r="D867" s="142"/>
      <c r="E867" s="142"/>
      <c r="F867" s="142"/>
      <c r="G867" s="142"/>
      <c r="H867" s="142"/>
      <c r="I867" s="142"/>
      <c r="J867" s="142"/>
      <c r="K867" s="142"/>
      <c r="L867" s="142"/>
      <c r="M867" s="31"/>
      <c r="N867" s="32"/>
      <c r="O867" s="33"/>
      <c r="P867" s="35"/>
      <c r="Q867" s="35"/>
      <c r="R867" s="34"/>
      <c r="S867" s="35"/>
      <c r="T867" s="36"/>
      <c r="U867" s="37"/>
      <c r="V867" s="151"/>
    </row>
    <row r="868" spans="1:22" ht="12.75">
      <c r="A868" s="147"/>
      <c r="B868" s="142"/>
      <c r="C868" s="142"/>
      <c r="D868" s="142"/>
      <c r="E868" s="142"/>
      <c r="F868" s="142"/>
      <c r="G868" s="142"/>
      <c r="H868" s="142"/>
      <c r="I868" s="142"/>
      <c r="J868" s="142"/>
      <c r="K868" s="142"/>
      <c r="L868" s="142"/>
      <c r="M868" s="31"/>
      <c r="N868" s="32"/>
      <c r="O868" s="33"/>
      <c r="P868" s="34"/>
      <c r="Q868" s="35"/>
      <c r="R868" s="35"/>
      <c r="S868" s="35"/>
      <c r="T868" s="38"/>
      <c r="U868" s="39"/>
      <c r="V868" s="151"/>
    </row>
    <row r="869" spans="1:22" ht="13.5" thickBot="1">
      <c r="A869" s="148"/>
      <c r="B869" s="143"/>
      <c r="C869" s="143"/>
      <c r="D869" s="143"/>
      <c r="E869" s="143"/>
      <c r="F869" s="143"/>
      <c r="G869" s="143"/>
      <c r="H869" s="143"/>
      <c r="I869" s="143"/>
      <c r="J869" s="143"/>
      <c r="K869" s="143"/>
      <c r="L869" s="143"/>
      <c r="M869" s="40"/>
      <c r="N869" s="41"/>
      <c r="O869" s="42"/>
      <c r="P869" s="44"/>
      <c r="Q869" s="44"/>
      <c r="R869" s="44"/>
      <c r="S869" s="44"/>
      <c r="T869" s="45"/>
      <c r="U869" s="46"/>
      <c r="V869" s="152"/>
    </row>
    <row r="870" spans="1:22" ht="12.75">
      <c r="A870" s="146"/>
      <c r="B870" s="141"/>
      <c r="C870" s="149" t="str">
        <f>IFERROR(VLOOKUP(B870,VALIDACIÓN!A:B,2,FALSE),"INDICAR DISTRITO")</f>
        <v>INDICAR DISTRITO</v>
      </c>
      <c r="D870" s="141"/>
      <c r="E870" s="141"/>
      <c r="F870" s="141"/>
      <c r="G870" s="141"/>
      <c r="H870" s="141"/>
      <c r="I870" s="141"/>
      <c r="J870" s="144"/>
      <c r="K870" s="141"/>
      <c r="L870" s="145" t="str">
        <f>CONCATENATE(H870," - ",I870)</f>
        <v xml:space="preserve"> - </v>
      </c>
      <c r="M870" s="25" t="str">
        <f ca="1">IFERROR(__xludf.DUMMYFUNCTION("IFERROR(ArrayFormula(QUERY(TRIM('VALIDACIÓN'!$C$2:$H$61),""SELECT Col2, Col3, Col4 WHERE Col1='""&amp;L870&amp;""'"")),""COMPLETAR LOS CAMPOS DE AÑO, CUATRIMESTRE Y ORIENTACIÓN"")"),"COMPLETAR LOS CAMPOS DE AÑO, CUATRIMESTRE Y ORIENTACIÓN")</f>
        <v>COMPLETAR LOS CAMPOS DE AÑO, CUATRIMESTRE Y ORIENTACIÓN</v>
      </c>
      <c r="N870" s="26"/>
      <c r="O870" s="27"/>
      <c r="P870" s="28"/>
      <c r="Q870" s="28"/>
      <c r="R870" s="28"/>
      <c r="S870" s="28"/>
      <c r="T870" s="29"/>
      <c r="U870" s="30"/>
      <c r="V870" s="150"/>
    </row>
    <row r="871" spans="1:22" ht="12.75">
      <c r="A871" s="147"/>
      <c r="B871" s="142"/>
      <c r="C871" s="142"/>
      <c r="D871" s="142"/>
      <c r="E871" s="142"/>
      <c r="F871" s="142"/>
      <c r="G871" s="142"/>
      <c r="H871" s="142"/>
      <c r="I871" s="142"/>
      <c r="J871" s="142"/>
      <c r="K871" s="142"/>
      <c r="L871" s="142"/>
      <c r="M871" s="31"/>
      <c r="N871" s="32"/>
      <c r="O871" s="33"/>
      <c r="P871" s="35"/>
      <c r="Q871" s="35"/>
      <c r="R871" s="34"/>
      <c r="S871" s="35"/>
      <c r="T871" s="36"/>
      <c r="U871" s="37"/>
      <c r="V871" s="151"/>
    </row>
    <row r="872" spans="1:22" ht="12.75">
      <c r="A872" s="147"/>
      <c r="B872" s="142"/>
      <c r="C872" s="142"/>
      <c r="D872" s="142"/>
      <c r="E872" s="142"/>
      <c r="F872" s="142"/>
      <c r="G872" s="142"/>
      <c r="H872" s="142"/>
      <c r="I872" s="142"/>
      <c r="J872" s="142"/>
      <c r="K872" s="142"/>
      <c r="L872" s="142"/>
      <c r="M872" s="31"/>
      <c r="N872" s="32"/>
      <c r="O872" s="33"/>
      <c r="P872" s="35"/>
      <c r="Q872" s="35"/>
      <c r="R872" s="34"/>
      <c r="S872" s="35"/>
      <c r="T872" s="36"/>
      <c r="U872" s="37"/>
      <c r="V872" s="151"/>
    </row>
    <row r="873" spans="1:22" ht="12.75">
      <c r="A873" s="147"/>
      <c r="B873" s="142"/>
      <c r="C873" s="142"/>
      <c r="D873" s="142"/>
      <c r="E873" s="142"/>
      <c r="F873" s="142"/>
      <c r="G873" s="142"/>
      <c r="H873" s="142"/>
      <c r="I873" s="142"/>
      <c r="J873" s="142"/>
      <c r="K873" s="142"/>
      <c r="L873" s="142"/>
      <c r="M873" s="31"/>
      <c r="N873" s="32"/>
      <c r="O873" s="33"/>
      <c r="P873" s="34"/>
      <c r="Q873" s="35"/>
      <c r="R873" s="35"/>
      <c r="S873" s="35"/>
      <c r="T873" s="38"/>
      <c r="U873" s="39"/>
      <c r="V873" s="151"/>
    </row>
    <row r="874" spans="1:22" ht="13.5" thickBot="1">
      <c r="A874" s="148"/>
      <c r="B874" s="143"/>
      <c r="C874" s="143"/>
      <c r="D874" s="143"/>
      <c r="E874" s="143"/>
      <c r="F874" s="143"/>
      <c r="G874" s="143"/>
      <c r="H874" s="143"/>
      <c r="I874" s="143"/>
      <c r="J874" s="143"/>
      <c r="K874" s="143"/>
      <c r="L874" s="143"/>
      <c r="M874" s="40"/>
      <c r="N874" s="41"/>
      <c r="O874" s="42"/>
      <c r="P874" s="44"/>
      <c r="Q874" s="44"/>
      <c r="R874" s="44"/>
      <c r="S874" s="44"/>
      <c r="T874" s="45"/>
      <c r="U874" s="46"/>
      <c r="V874" s="152"/>
    </row>
    <row r="875" spans="1:22" ht="12.75">
      <c r="A875" s="146"/>
      <c r="B875" s="141"/>
      <c r="C875" s="149" t="str">
        <f>IFERROR(VLOOKUP(B875,VALIDACIÓN!A:B,2,FALSE),"INDICAR DISTRITO")</f>
        <v>INDICAR DISTRITO</v>
      </c>
      <c r="D875" s="141"/>
      <c r="E875" s="141"/>
      <c r="F875" s="141"/>
      <c r="G875" s="141"/>
      <c r="H875" s="141"/>
      <c r="I875" s="141"/>
      <c r="J875" s="144"/>
      <c r="K875" s="141"/>
      <c r="L875" s="145" t="str">
        <f>CONCATENATE(H875," - ",I875)</f>
        <v xml:space="preserve"> - </v>
      </c>
      <c r="M875" s="25" t="str">
        <f ca="1">IFERROR(__xludf.DUMMYFUNCTION("IFERROR(ArrayFormula(QUERY(TRIM('VALIDACIÓN'!$C$2:$H$61),""SELECT Col2, Col3, Col4 WHERE Col1='""&amp;L875&amp;""'"")),""COMPLETAR LOS CAMPOS DE AÑO, CUATRIMESTRE Y ORIENTACIÓN"")"),"COMPLETAR LOS CAMPOS DE AÑO, CUATRIMESTRE Y ORIENTACIÓN")</f>
        <v>COMPLETAR LOS CAMPOS DE AÑO, CUATRIMESTRE Y ORIENTACIÓN</v>
      </c>
      <c r="N875" s="26"/>
      <c r="O875" s="27"/>
      <c r="P875" s="28"/>
      <c r="Q875" s="28"/>
      <c r="R875" s="28"/>
      <c r="S875" s="28"/>
      <c r="T875" s="29"/>
      <c r="U875" s="30"/>
      <c r="V875" s="150"/>
    </row>
    <row r="876" spans="1:22" ht="12.75">
      <c r="A876" s="147"/>
      <c r="B876" s="142"/>
      <c r="C876" s="142"/>
      <c r="D876" s="142"/>
      <c r="E876" s="142"/>
      <c r="F876" s="142"/>
      <c r="G876" s="142"/>
      <c r="H876" s="142"/>
      <c r="I876" s="142"/>
      <c r="J876" s="142"/>
      <c r="K876" s="142"/>
      <c r="L876" s="142"/>
      <c r="M876" s="31"/>
      <c r="N876" s="32"/>
      <c r="O876" s="33"/>
      <c r="P876" s="35"/>
      <c r="Q876" s="35"/>
      <c r="R876" s="34"/>
      <c r="S876" s="35"/>
      <c r="T876" s="36"/>
      <c r="U876" s="37"/>
      <c r="V876" s="151"/>
    </row>
    <row r="877" spans="1:22" ht="12.75">
      <c r="A877" s="147"/>
      <c r="B877" s="142"/>
      <c r="C877" s="142"/>
      <c r="D877" s="142"/>
      <c r="E877" s="142"/>
      <c r="F877" s="142"/>
      <c r="G877" s="142"/>
      <c r="H877" s="142"/>
      <c r="I877" s="142"/>
      <c r="J877" s="142"/>
      <c r="K877" s="142"/>
      <c r="L877" s="142"/>
      <c r="M877" s="31"/>
      <c r="N877" s="32"/>
      <c r="O877" s="33"/>
      <c r="P877" s="35"/>
      <c r="Q877" s="35"/>
      <c r="R877" s="34"/>
      <c r="S877" s="35"/>
      <c r="T877" s="36"/>
      <c r="U877" s="37"/>
      <c r="V877" s="151"/>
    </row>
    <row r="878" spans="1:22" ht="12.75">
      <c r="A878" s="147"/>
      <c r="B878" s="142"/>
      <c r="C878" s="142"/>
      <c r="D878" s="142"/>
      <c r="E878" s="142"/>
      <c r="F878" s="142"/>
      <c r="G878" s="142"/>
      <c r="H878" s="142"/>
      <c r="I878" s="142"/>
      <c r="J878" s="142"/>
      <c r="K878" s="142"/>
      <c r="L878" s="142"/>
      <c r="M878" s="31"/>
      <c r="N878" s="32"/>
      <c r="O878" s="33"/>
      <c r="P878" s="34"/>
      <c r="Q878" s="35"/>
      <c r="R878" s="35"/>
      <c r="S878" s="35"/>
      <c r="T878" s="38"/>
      <c r="U878" s="39"/>
      <c r="V878" s="151"/>
    </row>
    <row r="879" spans="1:22" ht="13.5" thickBot="1">
      <c r="A879" s="148"/>
      <c r="B879" s="143"/>
      <c r="C879" s="143"/>
      <c r="D879" s="143"/>
      <c r="E879" s="143"/>
      <c r="F879" s="143"/>
      <c r="G879" s="143"/>
      <c r="H879" s="143"/>
      <c r="I879" s="143"/>
      <c r="J879" s="143"/>
      <c r="K879" s="143"/>
      <c r="L879" s="143"/>
      <c r="M879" s="40"/>
      <c r="N879" s="41"/>
      <c r="O879" s="42"/>
      <c r="P879" s="44"/>
      <c r="Q879" s="44"/>
      <c r="R879" s="44"/>
      <c r="S879" s="44"/>
      <c r="T879" s="45"/>
      <c r="U879" s="46"/>
      <c r="V879" s="152"/>
    </row>
    <row r="880" spans="1:22" ht="12.75">
      <c r="A880" s="146"/>
      <c r="B880" s="141"/>
      <c r="C880" s="149" t="str">
        <f>IFERROR(VLOOKUP(B880,VALIDACIÓN!A:B,2,FALSE),"INDICAR DISTRITO")</f>
        <v>INDICAR DISTRITO</v>
      </c>
      <c r="D880" s="141"/>
      <c r="E880" s="141"/>
      <c r="F880" s="141"/>
      <c r="G880" s="141"/>
      <c r="H880" s="141"/>
      <c r="I880" s="141"/>
      <c r="J880" s="144"/>
      <c r="K880" s="141"/>
      <c r="L880" s="145" t="str">
        <f>CONCATENATE(H880," - ",I880)</f>
        <v xml:space="preserve"> - </v>
      </c>
      <c r="M880" s="25" t="str">
        <f ca="1">IFERROR(__xludf.DUMMYFUNCTION("IFERROR(ArrayFormula(QUERY(TRIM('VALIDACIÓN'!$C$2:$H$61),""SELECT Col2, Col3, Col4 WHERE Col1='""&amp;L880&amp;""'"")),""COMPLETAR LOS CAMPOS DE AÑO, CUATRIMESTRE Y ORIENTACIÓN"")"),"COMPLETAR LOS CAMPOS DE AÑO, CUATRIMESTRE Y ORIENTACIÓN")</f>
        <v>COMPLETAR LOS CAMPOS DE AÑO, CUATRIMESTRE Y ORIENTACIÓN</v>
      </c>
      <c r="N880" s="26"/>
      <c r="O880" s="27"/>
      <c r="P880" s="28"/>
      <c r="Q880" s="28"/>
      <c r="R880" s="28"/>
      <c r="S880" s="28"/>
      <c r="T880" s="29"/>
      <c r="U880" s="30"/>
      <c r="V880" s="150"/>
    </row>
    <row r="881" spans="1:22" ht="12.75">
      <c r="A881" s="147"/>
      <c r="B881" s="142"/>
      <c r="C881" s="142"/>
      <c r="D881" s="142"/>
      <c r="E881" s="142"/>
      <c r="F881" s="142"/>
      <c r="G881" s="142"/>
      <c r="H881" s="142"/>
      <c r="I881" s="142"/>
      <c r="J881" s="142"/>
      <c r="K881" s="142"/>
      <c r="L881" s="142"/>
      <c r="M881" s="31"/>
      <c r="N881" s="32"/>
      <c r="O881" s="33"/>
      <c r="P881" s="35"/>
      <c r="Q881" s="35"/>
      <c r="R881" s="34"/>
      <c r="S881" s="35"/>
      <c r="T881" s="36"/>
      <c r="U881" s="37"/>
      <c r="V881" s="151"/>
    </row>
    <row r="882" spans="1:22" ht="12.75">
      <c r="A882" s="147"/>
      <c r="B882" s="142"/>
      <c r="C882" s="142"/>
      <c r="D882" s="142"/>
      <c r="E882" s="142"/>
      <c r="F882" s="142"/>
      <c r="G882" s="142"/>
      <c r="H882" s="142"/>
      <c r="I882" s="142"/>
      <c r="J882" s="142"/>
      <c r="K882" s="142"/>
      <c r="L882" s="142"/>
      <c r="M882" s="31"/>
      <c r="N882" s="32"/>
      <c r="O882" s="33"/>
      <c r="P882" s="35"/>
      <c r="Q882" s="35"/>
      <c r="R882" s="34"/>
      <c r="S882" s="35"/>
      <c r="T882" s="36"/>
      <c r="U882" s="37"/>
      <c r="V882" s="151"/>
    </row>
    <row r="883" spans="1:22" ht="12.75">
      <c r="A883" s="147"/>
      <c r="B883" s="142"/>
      <c r="C883" s="142"/>
      <c r="D883" s="142"/>
      <c r="E883" s="142"/>
      <c r="F883" s="142"/>
      <c r="G883" s="142"/>
      <c r="H883" s="142"/>
      <c r="I883" s="142"/>
      <c r="J883" s="142"/>
      <c r="K883" s="142"/>
      <c r="L883" s="142"/>
      <c r="M883" s="31"/>
      <c r="N883" s="32"/>
      <c r="O883" s="33"/>
      <c r="P883" s="34"/>
      <c r="Q883" s="35"/>
      <c r="R883" s="35"/>
      <c r="S883" s="35"/>
      <c r="T883" s="38"/>
      <c r="U883" s="39"/>
      <c r="V883" s="151"/>
    </row>
    <row r="884" spans="1:22" ht="13.5" thickBot="1">
      <c r="A884" s="148"/>
      <c r="B884" s="143"/>
      <c r="C884" s="143"/>
      <c r="D884" s="143"/>
      <c r="E884" s="143"/>
      <c r="F884" s="143"/>
      <c r="G884" s="143"/>
      <c r="H884" s="143"/>
      <c r="I884" s="143"/>
      <c r="J884" s="143"/>
      <c r="K884" s="143"/>
      <c r="L884" s="143"/>
      <c r="M884" s="40"/>
      <c r="N884" s="41"/>
      <c r="O884" s="42"/>
      <c r="P884" s="44"/>
      <c r="Q884" s="44"/>
      <c r="R884" s="44"/>
      <c r="S884" s="44"/>
      <c r="T884" s="45"/>
      <c r="U884" s="46"/>
      <c r="V884" s="152"/>
    </row>
    <row r="885" spans="1:22" ht="12.75">
      <c r="A885" s="146"/>
      <c r="B885" s="141"/>
      <c r="C885" s="149" t="str">
        <f>IFERROR(VLOOKUP(B885,VALIDACIÓN!A:B,2,FALSE),"INDICAR DISTRITO")</f>
        <v>INDICAR DISTRITO</v>
      </c>
      <c r="D885" s="141"/>
      <c r="E885" s="141"/>
      <c r="F885" s="141"/>
      <c r="G885" s="141"/>
      <c r="H885" s="141"/>
      <c r="I885" s="141"/>
      <c r="J885" s="144"/>
      <c r="K885" s="141"/>
      <c r="L885" s="145" t="str">
        <f>CONCATENATE(H885," - ",I885)</f>
        <v xml:space="preserve"> - </v>
      </c>
      <c r="M885" s="25" t="str">
        <f ca="1">IFERROR(__xludf.DUMMYFUNCTION("IFERROR(ArrayFormula(QUERY(TRIM('VALIDACIÓN'!$C$2:$H$61),""SELECT Col2, Col3, Col4 WHERE Col1='""&amp;L885&amp;""'"")),""COMPLETAR LOS CAMPOS DE AÑO, CUATRIMESTRE Y ORIENTACIÓN"")"),"COMPLETAR LOS CAMPOS DE AÑO, CUATRIMESTRE Y ORIENTACIÓN")</f>
        <v>COMPLETAR LOS CAMPOS DE AÑO, CUATRIMESTRE Y ORIENTACIÓN</v>
      </c>
      <c r="N885" s="26"/>
      <c r="O885" s="27"/>
      <c r="P885" s="28"/>
      <c r="Q885" s="28"/>
      <c r="R885" s="28"/>
      <c r="S885" s="28"/>
      <c r="T885" s="29"/>
      <c r="U885" s="30"/>
      <c r="V885" s="150"/>
    </row>
    <row r="886" spans="1:22" ht="12.75">
      <c r="A886" s="147"/>
      <c r="B886" s="142"/>
      <c r="C886" s="142"/>
      <c r="D886" s="142"/>
      <c r="E886" s="142"/>
      <c r="F886" s="142"/>
      <c r="G886" s="142"/>
      <c r="H886" s="142"/>
      <c r="I886" s="142"/>
      <c r="J886" s="142"/>
      <c r="K886" s="142"/>
      <c r="L886" s="142"/>
      <c r="M886" s="31"/>
      <c r="N886" s="32"/>
      <c r="O886" s="33"/>
      <c r="P886" s="35"/>
      <c r="Q886" s="35"/>
      <c r="R886" s="34"/>
      <c r="S886" s="35"/>
      <c r="T886" s="36"/>
      <c r="U886" s="37"/>
      <c r="V886" s="151"/>
    </row>
    <row r="887" spans="1:22" ht="12.75">
      <c r="A887" s="147"/>
      <c r="B887" s="142"/>
      <c r="C887" s="142"/>
      <c r="D887" s="142"/>
      <c r="E887" s="142"/>
      <c r="F887" s="142"/>
      <c r="G887" s="142"/>
      <c r="H887" s="142"/>
      <c r="I887" s="142"/>
      <c r="J887" s="142"/>
      <c r="K887" s="142"/>
      <c r="L887" s="142"/>
      <c r="M887" s="31"/>
      <c r="N887" s="32"/>
      <c r="O887" s="33"/>
      <c r="P887" s="35"/>
      <c r="Q887" s="35"/>
      <c r="R887" s="34"/>
      <c r="S887" s="35"/>
      <c r="T887" s="36"/>
      <c r="U887" s="37"/>
      <c r="V887" s="151"/>
    </row>
    <row r="888" spans="1:22" ht="12.75">
      <c r="A888" s="147"/>
      <c r="B888" s="142"/>
      <c r="C888" s="142"/>
      <c r="D888" s="142"/>
      <c r="E888" s="142"/>
      <c r="F888" s="142"/>
      <c r="G888" s="142"/>
      <c r="H888" s="142"/>
      <c r="I888" s="142"/>
      <c r="J888" s="142"/>
      <c r="K888" s="142"/>
      <c r="L888" s="142"/>
      <c r="M888" s="31"/>
      <c r="N888" s="32"/>
      <c r="O888" s="33"/>
      <c r="P888" s="34"/>
      <c r="Q888" s="35"/>
      <c r="R888" s="35"/>
      <c r="S888" s="35"/>
      <c r="T888" s="38"/>
      <c r="U888" s="39"/>
      <c r="V888" s="151"/>
    </row>
    <row r="889" spans="1:22" ht="13.5" thickBot="1">
      <c r="A889" s="148"/>
      <c r="B889" s="143"/>
      <c r="C889" s="143"/>
      <c r="D889" s="143"/>
      <c r="E889" s="143"/>
      <c r="F889" s="143"/>
      <c r="G889" s="143"/>
      <c r="H889" s="143"/>
      <c r="I889" s="143"/>
      <c r="J889" s="143"/>
      <c r="K889" s="143"/>
      <c r="L889" s="143"/>
      <c r="M889" s="40"/>
      <c r="N889" s="41"/>
      <c r="O889" s="42"/>
      <c r="P889" s="44"/>
      <c r="Q889" s="44"/>
      <c r="R889" s="44"/>
      <c r="S889" s="44"/>
      <c r="T889" s="45"/>
      <c r="U889" s="46"/>
      <c r="V889" s="152"/>
    </row>
    <row r="890" spans="1:22" ht="12.75">
      <c r="A890" s="146"/>
      <c r="B890" s="141"/>
      <c r="C890" s="149" t="str">
        <f>IFERROR(VLOOKUP(B890,VALIDACIÓN!A:B,2,FALSE),"INDICAR DISTRITO")</f>
        <v>INDICAR DISTRITO</v>
      </c>
      <c r="D890" s="141"/>
      <c r="E890" s="141"/>
      <c r="F890" s="141"/>
      <c r="G890" s="141"/>
      <c r="H890" s="141"/>
      <c r="I890" s="141"/>
      <c r="J890" s="144"/>
      <c r="K890" s="141"/>
      <c r="L890" s="145" t="str">
        <f>CONCATENATE(H890," - ",I890)</f>
        <v xml:space="preserve"> - </v>
      </c>
      <c r="M890" s="25" t="str">
        <f ca="1">IFERROR(__xludf.DUMMYFUNCTION("IFERROR(ArrayFormula(QUERY(TRIM('VALIDACIÓN'!$C$2:$H$61),""SELECT Col2, Col3, Col4 WHERE Col1='""&amp;L890&amp;""'"")),""COMPLETAR LOS CAMPOS DE AÑO, CUATRIMESTRE Y ORIENTACIÓN"")"),"COMPLETAR LOS CAMPOS DE AÑO, CUATRIMESTRE Y ORIENTACIÓN")</f>
        <v>COMPLETAR LOS CAMPOS DE AÑO, CUATRIMESTRE Y ORIENTACIÓN</v>
      </c>
      <c r="N890" s="26"/>
      <c r="O890" s="27"/>
      <c r="P890" s="28"/>
      <c r="Q890" s="28"/>
      <c r="R890" s="28"/>
      <c r="S890" s="28"/>
      <c r="T890" s="29"/>
      <c r="U890" s="30"/>
      <c r="V890" s="150"/>
    </row>
    <row r="891" spans="1:22" ht="12.75">
      <c r="A891" s="147"/>
      <c r="B891" s="142"/>
      <c r="C891" s="142"/>
      <c r="D891" s="142"/>
      <c r="E891" s="142"/>
      <c r="F891" s="142"/>
      <c r="G891" s="142"/>
      <c r="H891" s="142"/>
      <c r="I891" s="142"/>
      <c r="J891" s="142"/>
      <c r="K891" s="142"/>
      <c r="L891" s="142"/>
      <c r="M891" s="31"/>
      <c r="N891" s="32"/>
      <c r="O891" s="33"/>
      <c r="P891" s="35"/>
      <c r="Q891" s="35"/>
      <c r="R891" s="34"/>
      <c r="S891" s="35"/>
      <c r="T891" s="36"/>
      <c r="U891" s="37"/>
      <c r="V891" s="151"/>
    </row>
    <row r="892" spans="1:22" ht="12.75">
      <c r="A892" s="147"/>
      <c r="B892" s="142"/>
      <c r="C892" s="142"/>
      <c r="D892" s="142"/>
      <c r="E892" s="142"/>
      <c r="F892" s="142"/>
      <c r="G892" s="142"/>
      <c r="H892" s="142"/>
      <c r="I892" s="142"/>
      <c r="J892" s="142"/>
      <c r="K892" s="142"/>
      <c r="L892" s="142"/>
      <c r="M892" s="31"/>
      <c r="N892" s="32"/>
      <c r="O892" s="33"/>
      <c r="P892" s="35"/>
      <c r="Q892" s="35"/>
      <c r="R892" s="34"/>
      <c r="S892" s="35"/>
      <c r="T892" s="36"/>
      <c r="U892" s="37"/>
      <c r="V892" s="151"/>
    </row>
    <row r="893" spans="1:22" ht="12.75">
      <c r="A893" s="147"/>
      <c r="B893" s="142"/>
      <c r="C893" s="142"/>
      <c r="D893" s="142"/>
      <c r="E893" s="142"/>
      <c r="F893" s="142"/>
      <c r="G893" s="142"/>
      <c r="H893" s="142"/>
      <c r="I893" s="142"/>
      <c r="J893" s="142"/>
      <c r="K893" s="142"/>
      <c r="L893" s="142"/>
      <c r="M893" s="31"/>
      <c r="N893" s="32"/>
      <c r="O893" s="33"/>
      <c r="P893" s="34"/>
      <c r="Q893" s="35"/>
      <c r="R893" s="35"/>
      <c r="S893" s="35"/>
      <c r="T893" s="38"/>
      <c r="U893" s="39"/>
      <c r="V893" s="151"/>
    </row>
    <row r="894" spans="1:22" ht="13.5" thickBot="1">
      <c r="A894" s="148"/>
      <c r="B894" s="143"/>
      <c r="C894" s="143"/>
      <c r="D894" s="143"/>
      <c r="E894" s="143"/>
      <c r="F894" s="143"/>
      <c r="G894" s="143"/>
      <c r="H894" s="143"/>
      <c r="I894" s="143"/>
      <c r="J894" s="143"/>
      <c r="K894" s="143"/>
      <c r="L894" s="143"/>
      <c r="M894" s="40"/>
      <c r="N894" s="41"/>
      <c r="O894" s="42"/>
      <c r="P894" s="44"/>
      <c r="Q894" s="44"/>
      <c r="R894" s="44"/>
      <c r="S894" s="44"/>
      <c r="T894" s="45"/>
      <c r="U894" s="46"/>
      <c r="V894" s="152"/>
    </row>
    <row r="895" spans="1:22" ht="12.75">
      <c r="A895" s="146"/>
      <c r="B895" s="141"/>
      <c r="C895" s="149" t="str">
        <f>IFERROR(VLOOKUP(B895,VALIDACIÓN!A:B,2,FALSE),"INDICAR DISTRITO")</f>
        <v>INDICAR DISTRITO</v>
      </c>
      <c r="D895" s="141"/>
      <c r="E895" s="141"/>
      <c r="F895" s="141"/>
      <c r="G895" s="141"/>
      <c r="H895" s="141"/>
      <c r="I895" s="141"/>
      <c r="J895" s="144"/>
      <c r="K895" s="141"/>
      <c r="L895" s="145" t="str">
        <f>CONCATENATE(H895," - ",I895)</f>
        <v xml:space="preserve"> - </v>
      </c>
      <c r="M895" s="25" t="str">
        <f ca="1">IFERROR(__xludf.DUMMYFUNCTION("IFERROR(ArrayFormula(QUERY(TRIM('VALIDACIÓN'!$C$2:$H$61),""SELECT Col2, Col3, Col4 WHERE Col1='""&amp;L895&amp;""'"")),""COMPLETAR LOS CAMPOS DE AÑO, CUATRIMESTRE Y ORIENTACIÓN"")"),"COMPLETAR LOS CAMPOS DE AÑO, CUATRIMESTRE Y ORIENTACIÓN")</f>
        <v>COMPLETAR LOS CAMPOS DE AÑO, CUATRIMESTRE Y ORIENTACIÓN</v>
      </c>
      <c r="N895" s="26"/>
      <c r="O895" s="27"/>
      <c r="P895" s="28"/>
      <c r="Q895" s="28"/>
      <c r="R895" s="28"/>
      <c r="S895" s="28"/>
      <c r="T895" s="29"/>
      <c r="U895" s="30"/>
      <c r="V895" s="150"/>
    </row>
    <row r="896" spans="1:22" ht="12.75">
      <c r="A896" s="147"/>
      <c r="B896" s="142"/>
      <c r="C896" s="142"/>
      <c r="D896" s="142"/>
      <c r="E896" s="142"/>
      <c r="F896" s="142"/>
      <c r="G896" s="142"/>
      <c r="H896" s="142"/>
      <c r="I896" s="142"/>
      <c r="J896" s="142"/>
      <c r="K896" s="142"/>
      <c r="L896" s="142"/>
      <c r="M896" s="31"/>
      <c r="N896" s="32"/>
      <c r="O896" s="33"/>
      <c r="P896" s="35"/>
      <c r="Q896" s="35"/>
      <c r="R896" s="34"/>
      <c r="S896" s="35"/>
      <c r="T896" s="36"/>
      <c r="U896" s="37"/>
      <c r="V896" s="151"/>
    </row>
    <row r="897" spans="1:22" ht="12.75">
      <c r="A897" s="147"/>
      <c r="B897" s="142"/>
      <c r="C897" s="142"/>
      <c r="D897" s="142"/>
      <c r="E897" s="142"/>
      <c r="F897" s="142"/>
      <c r="G897" s="142"/>
      <c r="H897" s="142"/>
      <c r="I897" s="142"/>
      <c r="J897" s="142"/>
      <c r="K897" s="142"/>
      <c r="L897" s="142"/>
      <c r="M897" s="31"/>
      <c r="N897" s="32"/>
      <c r="O897" s="33"/>
      <c r="P897" s="35"/>
      <c r="Q897" s="35"/>
      <c r="R897" s="34"/>
      <c r="S897" s="35"/>
      <c r="T897" s="36"/>
      <c r="U897" s="37"/>
      <c r="V897" s="151"/>
    </row>
    <row r="898" spans="1:22" ht="12.75">
      <c r="A898" s="147"/>
      <c r="B898" s="142"/>
      <c r="C898" s="142"/>
      <c r="D898" s="142"/>
      <c r="E898" s="142"/>
      <c r="F898" s="142"/>
      <c r="G898" s="142"/>
      <c r="H898" s="142"/>
      <c r="I898" s="142"/>
      <c r="J898" s="142"/>
      <c r="K898" s="142"/>
      <c r="L898" s="142"/>
      <c r="M898" s="31"/>
      <c r="N898" s="32"/>
      <c r="O898" s="33"/>
      <c r="P898" s="34"/>
      <c r="Q898" s="35"/>
      <c r="R898" s="35"/>
      <c r="S898" s="35"/>
      <c r="T898" s="38"/>
      <c r="U898" s="39"/>
      <c r="V898" s="151"/>
    </row>
    <row r="899" spans="1:22" ht="13.5" thickBot="1">
      <c r="A899" s="148"/>
      <c r="B899" s="143"/>
      <c r="C899" s="143"/>
      <c r="D899" s="143"/>
      <c r="E899" s="143"/>
      <c r="F899" s="143"/>
      <c r="G899" s="143"/>
      <c r="H899" s="143"/>
      <c r="I899" s="143"/>
      <c r="J899" s="143"/>
      <c r="K899" s="143"/>
      <c r="L899" s="143"/>
      <c r="M899" s="40"/>
      <c r="N899" s="41"/>
      <c r="O899" s="42"/>
      <c r="P899" s="44"/>
      <c r="Q899" s="44"/>
      <c r="R899" s="44"/>
      <c r="S899" s="44"/>
      <c r="T899" s="45"/>
      <c r="U899" s="46"/>
      <c r="V899" s="152"/>
    </row>
    <row r="900" spans="1:22" ht="12.75">
      <c r="A900" s="146"/>
      <c r="B900" s="141"/>
      <c r="C900" s="149" t="str">
        <f>IFERROR(VLOOKUP(B900,VALIDACIÓN!A:B,2,FALSE),"INDICAR DISTRITO")</f>
        <v>INDICAR DISTRITO</v>
      </c>
      <c r="D900" s="141"/>
      <c r="E900" s="141"/>
      <c r="F900" s="141"/>
      <c r="G900" s="141"/>
      <c r="H900" s="141"/>
      <c r="I900" s="141"/>
      <c r="J900" s="144"/>
      <c r="K900" s="141"/>
      <c r="L900" s="145" t="str">
        <f>CONCATENATE(H900," - ",I900)</f>
        <v xml:space="preserve"> - </v>
      </c>
      <c r="M900" s="25" t="str">
        <f ca="1">IFERROR(__xludf.DUMMYFUNCTION("IFERROR(ArrayFormula(QUERY(TRIM('VALIDACIÓN'!$C$2:$H$61),""SELECT Col2, Col3, Col4 WHERE Col1='""&amp;L900&amp;""'"")),""COMPLETAR LOS CAMPOS DE AÑO, CUATRIMESTRE Y ORIENTACIÓN"")"),"COMPLETAR LOS CAMPOS DE AÑO, CUATRIMESTRE Y ORIENTACIÓN")</f>
        <v>COMPLETAR LOS CAMPOS DE AÑO, CUATRIMESTRE Y ORIENTACIÓN</v>
      </c>
      <c r="N900" s="26"/>
      <c r="O900" s="27"/>
      <c r="P900" s="28"/>
      <c r="Q900" s="28"/>
      <c r="R900" s="28"/>
      <c r="S900" s="28"/>
      <c r="T900" s="29"/>
      <c r="U900" s="30"/>
      <c r="V900" s="150"/>
    </row>
    <row r="901" spans="1:22" ht="12.75">
      <c r="A901" s="147"/>
      <c r="B901" s="142"/>
      <c r="C901" s="142"/>
      <c r="D901" s="142"/>
      <c r="E901" s="142"/>
      <c r="F901" s="142"/>
      <c r="G901" s="142"/>
      <c r="H901" s="142"/>
      <c r="I901" s="142"/>
      <c r="J901" s="142"/>
      <c r="K901" s="142"/>
      <c r="L901" s="142"/>
      <c r="M901" s="31"/>
      <c r="N901" s="32"/>
      <c r="O901" s="33"/>
      <c r="P901" s="35"/>
      <c r="Q901" s="35"/>
      <c r="R901" s="34"/>
      <c r="S901" s="35"/>
      <c r="T901" s="36"/>
      <c r="U901" s="37"/>
      <c r="V901" s="151"/>
    </row>
    <row r="902" spans="1:22" ht="12.75">
      <c r="A902" s="147"/>
      <c r="B902" s="142"/>
      <c r="C902" s="142"/>
      <c r="D902" s="142"/>
      <c r="E902" s="142"/>
      <c r="F902" s="142"/>
      <c r="G902" s="142"/>
      <c r="H902" s="142"/>
      <c r="I902" s="142"/>
      <c r="J902" s="142"/>
      <c r="K902" s="142"/>
      <c r="L902" s="142"/>
      <c r="M902" s="31"/>
      <c r="N902" s="32"/>
      <c r="O902" s="33"/>
      <c r="P902" s="35"/>
      <c r="Q902" s="35"/>
      <c r="R902" s="34"/>
      <c r="S902" s="35"/>
      <c r="T902" s="36"/>
      <c r="U902" s="37"/>
      <c r="V902" s="151"/>
    </row>
    <row r="903" spans="1:22" ht="12.75">
      <c r="A903" s="147"/>
      <c r="B903" s="142"/>
      <c r="C903" s="142"/>
      <c r="D903" s="142"/>
      <c r="E903" s="142"/>
      <c r="F903" s="142"/>
      <c r="G903" s="142"/>
      <c r="H903" s="142"/>
      <c r="I903" s="142"/>
      <c r="J903" s="142"/>
      <c r="K903" s="142"/>
      <c r="L903" s="142"/>
      <c r="M903" s="31"/>
      <c r="N903" s="32"/>
      <c r="O903" s="33"/>
      <c r="P903" s="34"/>
      <c r="Q903" s="35"/>
      <c r="R903" s="35"/>
      <c r="S903" s="35"/>
      <c r="T903" s="38"/>
      <c r="U903" s="39"/>
      <c r="V903" s="151"/>
    </row>
    <row r="904" spans="1:22" ht="13.5" thickBot="1">
      <c r="A904" s="148"/>
      <c r="B904" s="143"/>
      <c r="C904" s="143"/>
      <c r="D904" s="143"/>
      <c r="E904" s="143"/>
      <c r="F904" s="143"/>
      <c r="G904" s="143"/>
      <c r="H904" s="143"/>
      <c r="I904" s="143"/>
      <c r="J904" s="143"/>
      <c r="K904" s="143"/>
      <c r="L904" s="143"/>
      <c r="M904" s="40"/>
      <c r="N904" s="41"/>
      <c r="O904" s="42"/>
      <c r="P904" s="44"/>
      <c r="Q904" s="44"/>
      <c r="R904" s="44"/>
      <c r="S904" s="44"/>
      <c r="T904" s="45"/>
      <c r="U904" s="46"/>
      <c r="V904" s="152"/>
    </row>
    <row r="905" spans="1:22" ht="12.75">
      <c r="A905" s="146"/>
      <c r="B905" s="141"/>
      <c r="C905" s="149" t="str">
        <f>IFERROR(VLOOKUP(B905,VALIDACIÓN!A:B,2,FALSE),"INDICAR DISTRITO")</f>
        <v>INDICAR DISTRITO</v>
      </c>
      <c r="D905" s="141"/>
      <c r="E905" s="141"/>
      <c r="F905" s="141"/>
      <c r="G905" s="141"/>
      <c r="H905" s="141"/>
      <c r="I905" s="141"/>
      <c r="J905" s="144"/>
      <c r="K905" s="141"/>
      <c r="L905" s="145" t="str">
        <f>CONCATENATE(H905," - ",I905)</f>
        <v xml:space="preserve"> - </v>
      </c>
      <c r="M905" s="25" t="str">
        <f ca="1">IFERROR(__xludf.DUMMYFUNCTION("IFERROR(ArrayFormula(QUERY(TRIM('VALIDACIÓN'!$C$2:$H$61),""SELECT Col2, Col3, Col4 WHERE Col1='""&amp;L905&amp;""'"")),""COMPLETAR LOS CAMPOS DE AÑO, CUATRIMESTRE Y ORIENTACIÓN"")"),"COMPLETAR LOS CAMPOS DE AÑO, CUATRIMESTRE Y ORIENTACIÓN")</f>
        <v>COMPLETAR LOS CAMPOS DE AÑO, CUATRIMESTRE Y ORIENTACIÓN</v>
      </c>
      <c r="N905" s="26"/>
      <c r="O905" s="27"/>
      <c r="P905" s="28"/>
      <c r="Q905" s="28"/>
      <c r="R905" s="28"/>
      <c r="S905" s="28"/>
      <c r="T905" s="29"/>
      <c r="U905" s="30"/>
      <c r="V905" s="150"/>
    </row>
    <row r="906" spans="1:22" ht="12.75">
      <c r="A906" s="147"/>
      <c r="B906" s="142"/>
      <c r="C906" s="142"/>
      <c r="D906" s="142"/>
      <c r="E906" s="142"/>
      <c r="F906" s="142"/>
      <c r="G906" s="142"/>
      <c r="H906" s="142"/>
      <c r="I906" s="142"/>
      <c r="J906" s="142"/>
      <c r="K906" s="142"/>
      <c r="L906" s="142"/>
      <c r="M906" s="31"/>
      <c r="N906" s="32"/>
      <c r="O906" s="33"/>
      <c r="P906" s="35"/>
      <c r="Q906" s="35"/>
      <c r="R906" s="34"/>
      <c r="S906" s="35"/>
      <c r="T906" s="36"/>
      <c r="U906" s="37"/>
      <c r="V906" s="151"/>
    </row>
    <row r="907" spans="1:22" ht="12.75">
      <c r="A907" s="147"/>
      <c r="B907" s="142"/>
      <c r="C907" s="142"/>
      <c r="D907" s="142"/>
      <c r="E907" s="142"/>
      <c r="F907" s="142"/>
      <c r="G907" s="142"/>
      <c r="H907" s="142"/>
      <c r="I907" s="142"/>
      <c r="J907" s="142"/>
      <c r="K907" s="142"/>
      <c r="L907" s="142"/>
      <c r="M907" s="31"/>
      <c r="N907" s="32"/>
      <c r="O907" s="33"/>
      <c r="P907" s="35"/>
      <c r="Q907" s="35"/>
      <c r="R907" s="34"/>
      <c r="S907" s="35"/>
      <c r="T907" s="36"/>
      <c r="U907" s="37"/>
      <c r="V907" s="151"/>
    </row>
    <row r="908" spans="1:22" ht="12.75">
      <c r="A908" s="147"/>
      <c r="B908" s="142"/>
      <c r="C908" s="142"/>
      <c r="D908" s="142"/>
      <c r="E908" s="142"/>
      <c r="F908" s="142"/>
      <c r="G908" s="142"/>
      <c r="H908" s="142"/>
      <c r="I908" s="142"/>
      <c r="J908" s="142"/>
      <c r="K908" s="142"/>
      <c r="L908" s="142"/>
      <c r="M908" s="31"/>
      <c r="N908" s="32"/>
      <c r="O908" s="33"/>
      <c r="P908" s="34"/>
      <c r="Q908" s="35"/>
      <c r="R908" s="35"/>
      <c r="S908" s="35"/>
      <c r="T908" s="38"/>
      <c r="U908" s="39"/>
      <c r="V908" s="151"/>
    </row>
    <row r="909" spans="1:22" ht="13.5" thickBot="1">
      <c r="A909" s="148"/>
      <c r="B909" s="143"/>
      <c r="C909" s="143"/>
      <c r="D909" s="143"/>
      <c r="E909" s="143"/>
      <c r="F909" s="143"/>
      <c r="G909" s="143"/>
      <c r="H909" s="143"/>
      <c r="I909" s="143"/>
      <c r="J909" s="143"/>
      <c r="K909" s="143"/>
      <c r="L909" s="143"/>
      <c r="M909" s="40"/>
      <c r="N909" s="41"/>
      <c r="O909" s="42"/>
      <c r="P909" s="44"/>
      <c r="Q909" s="44"/>
      <c r="R909" s="44"/>
      <c r="S909" s="44"/>
      <c r="T909" s="45"/>
      <c r="U909" s="46"/>
      <c r="V909" s="152"/>
    </row>
    <row r="910" spans="1:22" ht="12.75">
      <c r="A910" s="146"/>
      <c r="B910" s="141"/>
      <c r="C910" s="149" t="str">
        <f>IFERROR(VLOOKUP(B910,VALIDACIÓN!A:B,2,FALSE),"INDICAR DISTRITO")</f>
        <v>INDICAR DISTRITO</v>
      </c>
      <c r="D910" s="141"/>
      <c r="E910" s="141"/>
      <c r="F910" s="141"/>
      <c r="G910" s="141"/>
      <c r="H910" s="141"/>
      <c r="I910" s="141"/>
      <c r="J910" s="144"/>
      <c r="K910" s="141"/>
      <c r="L910" s="145" t="str">
        <f>CONCATENATE(H910," - ",I910)</f>
        <v xml:space="preserve"> - </v>
      </c>
      <c r="M910" s="25" t="str">
        <f ca="1">IFERROR(__xludf.DUMMYFUNCTION("IFERROR(ArrayFormula(QUERY(TRIM('VALIDACIÓN'!$C$2:$H$61),""SELECT Col2, Col3, Col4 WHERE Col1='""&amp;L910&amp;""'"")),""COMPLETAR LOS CAMPOS DE AÑO, CUATRIMESTRE Y ORIENTACIÓN"")"),"COMPLETAR LOS CAMPOS DE AÑO, CUATRIMESTRE Y ORIENTACIÓN")</f>
        <v>COMPLETAR LOS CAMPOS DE AÑO, CUATRIMESTRE Y ORIENTACIÓN</v>
      </c>
      <c r="N910" s="26"/>
      <c r="O910" s="27"/>
      <c r="P910" s="28"/>
      <c r="Q910" s="28"/>
      <c r="R910" s="28"/>
      <c r="S910" s="28"/>
      <c r="T910" s="29"/>
      <c r="U910" s="30"/>
      <c r="V910" s="150"/>
    </row>
    <row r="911" spans="1:22" ht="12.75">
      <c r="A911" s="147"/>
      <c r="B911" s="142"/>
      <c r="C911" s="142"/>
      <c r="D911" s="142"/>
      <c r="E911" s="142"/>
      <c r="F911" s="142"/>
      <c r="G911" s="142"/>
      <c r="H911" s="142"/>
      <c r="I911" s="142"/>
      <c r="J911" s="142"/>
      <c r="K911" s="142"/>
      <c r="L911" s="142"/>
      <c r="M911" s="31"/>
      <c r="N911" s="32"/>
      <c r="O911" s="33"/>
      <c r="P911" s="35"/>
      <c r="Q911" s="35"/>
      <c r="R911" s="34"/>
      <c r="S911" s="35"/>
      <c r="T911" s="36"/>
      <c r="U911" s="37"/>
      <c r="V911" s="151"/>
    </row>
    <row r="912" spans="1:22" ht="12.75">
      <c r="A912" s="147"/>
      <c r="B912" s="142"/>
      <c r="C912" s="142"/>
      <c r="D912" s="142"/>
      <c r="E912" s="142"/>
      <c r="F912" s="142"/>
      <c r="G912" s="142"/>
      <c r="H912" s="142"/>
      <c r="I912" s="142"/>
      <c r="J912" s="142"/>
      <c r="K912" s="142"/>
      <c r="L912" s="142"/>
      <c r="M912" s="31"/>
      <c r="N912" s="32"/>
      <c r="O912" s="33"/>
      <c r="P912" s="35"/>
      <c r="Q912" s="35"/>
      <c r="R912" s="34"/>
      <c r="S912" s="35"/>
      <c r="T912" s="36"/>
      <c r="U912" s="37"/>
      <c r="V912" s="151"/>
    </row>
    <row r="913" spans="1:22" ht="12.75">
      <c r="A913" s="147"/>
      <c r="B913" s="142"/>
      <c r="C913" s="142"/>
      <c r="D913" s="142"/>
      <c r="E913" s="142"/>
      <c r="F913" s="142"/>
      <c r="G913" s="142"/>
      <c r="H913" s="142"/>
      <c r="I913" s="142"/>
      <c r="J913" s="142"/>
      <c r="K913" s="142"/>
      <c r="L913" s="142"/>
      <c r="M913" s="31"/>
      <c r="N913" s="32"/>
      <c r="O913" s="33"/>
      <c r="P913" s="34"/>
      <c r="Q913" s="35"/>
      <c r="R913" s="35"/>
      <c r="S913" s="35"/>
      <c r="T913" s="38"/>
      <c r="U913" s="39"/>
      <c r="V913" s="151"/>
    </row>
    <row r="914" spans="1:22" ht="13.5" thickBot="1">
      <c r="A914" s="148"/>
      <c r="B914" s="143"/>
      <c r="C914" s="143"/>
      <c r="D914" s="143"/>
      <c r="E914" s="143"/>
      <c r="F914" s="143"/>
      <c r="G914" s="143"/>
      <c r="H914" s="143"/>
      <c r="I914" s="143"/>
      <c r="J914" s="143"/>
      <c r="K914" s="143"/>
      <c r="L914" s="143"/>
      <c r="M914" s="40"/>
      <c r="N914" s="41"/>
      <c r="O914" s="42"/>
      <c r="P914" s="44"/>
      <c r="Q914" s="44"/>
      <c r="R914" s="44"/>
      <c r="S914" s="44"/>
      <c r="T914" s="45"/>
      <c r="U914" s="46"/>
      <c r="V914" s="152"/>
    </row>
    <row r="915" spans="1:22" ht="12.75">
      <c r="A915" s="146"/>
      <c r="B915" s="141"/>
      <c r="C915" s="149" t="str">
        <f>IFERROR(VLOOKUP(B915,VALIDACIÓN!A:B,2,FALSE),"INDICAR DISTRITO")</f>
        <v>INDICAR DISTRITO</v>
      </c>
      <c r="D915" s="141"/>
      <c r="E915" s="141"/>
      <c r="F915" s="141"/>
      <c r="G915" s="141"/>
      <c r="H915" s="141"/>
      <c r="I915" s="141"/>
      <c r="J915" s="144"/>
      <c r="K915" s="141"/>
      <c r="L915" s="145" t="str">
        <f>CONCATENATE(H915," - ",I915)</f>
        <v xml:space="preserve"> - </v>
      </c>
      <c r="M915" s="25" t="str">
        <f ca="1">IFERROR(__xludf.DUMMYFUNCTION("IFERROR(ArrayFormula(QUERY(TRIM('VALIDACIÓN'!$C$2:$H$61),""SELECT Col2, Col3, Col4 WHERE Col1='""&amp;L915&amp;""'"")),""COMPLETAR LOS CAMPOS DE AÑO, CUATRIMESTRE Y ORIENTACIÓN"")"),"COMPLETAR LOS CAMPOS DE AÑO, CUATRIMESTRE Y ORIENTACIÓN")</f>
        <v>COMPLETAR LOS CAMPOS DE AÑO, CUATRIMESTRE Y ORIENTACIÓN</v>
      </c>
      <c r="N915" s="26"/>
      <c r="O915" s="27"/>
      <c r="P915" s="28"/>
      <c r="Q915" s="28"/>
      <c r="R915" s="28"/>
      <c r="S915" s="28"/>
      <c r="T915" s="29"/>
      <c r="U915" s="30"/>
      <c r="V915" s="150"/>
    </row>
    <row r="916" spans="1:22" ht="12.75">
      <c r="A916" s="147"/>
      <c r="B916" s="142"/>
      <c r="C916" s="142"/>
      <c r="D916" s="142"/>
      <c r="E916" s="142"/>
      <c r="F916" s="142"/>
      <c r="G916" s="142"/>
      <c r="H916" s="142"/>
      <c r="I916" s="142"/>
      <c r="J916" s="142"/>
      <c r="K916" s="142"/>
      <c r="L916" s="142"/>
      <c r="M916" s="31"/>
      <c r="N916" s="32"/>
      <c r="O916" s="33"/>
      <c r="P916" s="35"/>
      <c r="Q916" s="35"/>
      <c r="R916" s="34"/>
      <c r="S916" s="35"/>
      <c r="T916" s="36"/>
      <c r="U916" s="37"/>
      <c r="V916" s="151"/>
    </row>
    <row r="917" spans="1:22" ht="12.75">
      <c r="A917" s="147"/>
      <c r="B917" s="142"/>
      <c r="C917" s="142"/>
      <c r="D917" s="142"/>
      <c r="E917" s="142"/>
      <c r="F917" s="142"/>
      <c r="G917" s="142"/>
      <c r="H917" s="142"/>
      <c r="I917" s="142"/>
      <c r="J917" s="142"/>
      <c r="K917" s="142"/>
      <c r="L917" s="142"/>
      <c r="M917" s="31"/>
      <c r="N917" s="32"/>
      <c r="O917" s="33"/>
      <c r="P917" s="35"/>
      <c r="Q917" s="35"/>
      <c r="R917" s="34"/>
      <c r="S917" s="35"/>
      <c r="T917" s="36"/>
      <c r="U917" s="37"/>
      <c r="V917" s="151"/>
    </row>
    <row r="918" spans="1:22" ht="12.75">
      <c r="A918" s="147"/>
      <c r="B918" s="142"/>
      <c r="C918" s="142"/>
      <c r="D918" s="142"/>
      <c r="E918" s="142"/>
      <c r="F918" s="142"/>
      <c r="G918" s="142"/>
      <c r="H918" s="142"/>
      <c r="I918" s="142"/>
      <c r="J918" s="142"/>
      <c r="K918" s="142"/>
      <c r="L918" s="142"/>
      <c r="M918" s="31"/>
      <c r="N918" s="32"/>
      <c r="O918" s="33"/>
      <c r="P918" s="34"/>
      <c r="Q918" s="35"/>
      <c r="R918" s="35"/>
      <c r="S918" s="35"/>
      <c r="T918" s="38"/>
      <c r="U918" s="39"/>
      <c r="V918" s="151"/>
    </row>
    <row r="919" spans="1:22" ht="13.5" thickBot="1">
      <c r="A919" s="148"/>
      <c r="B919" s="143"/>
      <c r="C919" s="143"/>
      <c r="D919" s="143"/>
      <c r="E919" s="143"/>
      <c r="F919" s="143"/>
      <c r="G919" s="143"/>
      <c r="H919" s="143"/>
      <c r="I919" s="143"/>
      <c r="J919" s="143"/>
      <c r="K919" s="143"/>
      <c r="L919" s="143"/>
      <c r="M919" s="40"/>
      <c r="N919" s="41"/>
      <c r="O919" s="42"/>
      <c r="P919" s="44"/>
      <c r="Q919" s="44"/>
      <c r="R919" s="44"/>
      <c r="S919" s="44"/>
      <c r="T919" s="45"/>
      <c r="U919" s="46"/>
      <c r="V919" s="152"/>
    </row>
    <row r="920" spans="1:22" ht="12.75">
      <c r="A920" s="146"/>
      <c r="B920" s="141"/>
      <c r="C920" s="149" t="str">
        <f>IFERROR(VLOOKUP(B920,VALIDACIÓN!A:B,2,FALSE),"INDICAR DISTRITO")</f>
        <v>INDICAR DISTRITO</v>
      </c>
      <c r="D920" s="141"/>
      <c r="E920" s="141"/>
      <c r="F920" s="141"/>
      <c r="G920" s="141"/>
      <c r="H920" s="141"/>
      <c r="I920" s="141"/>
      <c r="J920" s="144"/>
      <c r="K920" s="141"/>
      <c r="L920" s="145" t="str">
        <f>CONCATENATE(H920," - ",I920)</f>
        <v xml:space="preserve"> - </v>
      </c>
      <c r="M920" s="25" t="str">
        <f ca="1">IFERROR(__xludf.DUMMYFUNCTION("IFERROR(ArrayFormula(QUERY(TRIM('VALIDACIÓN'!$C$2:$H$61),""SELECT Col2, Col3, Col4 WHERE Col1='""&amp;L920&amp;""'"")),""COMPLETAR LOS CAMPOS DE AÑO, CUATRIMESTRE Y ORIENTACIÓN"")"),"COMPLETAR LOS CAMPOS DE AÑO, CUATRIMESTRE Y ORIENTACIÓN")</f>
        <v>COMPLETAR LOS CAMPOS DE AÑO, CUATRIMESTRE Y ORIENTACIÓN</v>
      </c>
      <c r="N920" s="26"/>
      <c r="O920" s="27"/>
      <c r="P920" s="28"/>
      <c r="Q920" s="28"/>
      <c r="R920" s="28"/>
      <c r="S920" s="28"/>
      <c r="T920" s="29"/>
      <c r="U920" s="30"/>
      <c r="V920" s="150"/>
    </row>
    <row r="921" spans="1:22" ht="12.75">
      <c r="A921" s="147"/>
      <c r="B921" s="142"/>
      <c r="C921" s="142"/>
      <c r="D921" s="142"/>
      <c r="E921" s="142"/>
      <c r="F921" s="142"/>
      <c r="G921" s="142"/>
      <c r="H921" s="142"/>
      <c r="I921" s="142"/>
      <c r="J921" s="142"/>
      <c r="K921" s="142"/>
      <c r="L921" s="142"/>
      <c r="M921" s="31"/>
      <c r="N921" s="32"/>
      <c r="O921" s="33"/>
      <c r="P921" s="35"/>
      <c r="Q921" s="35"/>
      <c r="R921" s="34"/>
      <c r="S921" s="35"/>
      <c r="T921" s="36"/>
      <c r="U921" s="37"/>
      <c r="V921" s="151"/>
    </row>
    <row r="922" spans="1:22" ht="12.75">
      <c r="A922" s="147"/>
      <c r="B922" s="142"/>
      <c r="C922" s="142"/>
      <c r="D922" s="142"/>
      <c r="E922" s="142"/>
      <c r="F922" s="142"/>
      <c r="G922" s="142"/>
      <c r="H922" s="142"/>
      <c r="I922" s="142"/>
      <c r="J922" s="142"/>
      <c r="K922" s="142"/>
      <c r="L922" s="142"/>
      <c r="M922" s="31"/>
      <c r="N922" s="32"/>
      <c r="O922" s="33"/>
      <c r="P922" s="35"/>
      <c r="Q922" s="35"/>
      <c r="R922" s="34"/>
      <c r="S922" s="35"/>
      <c r="T922" s="36"/>
      <c r="U922" s="37"/>
      <c r="V922" s="151"/>
    </row>
    <row r="923" spans="1:22" ht="12.75">
      <c r="A923" s="147"/>
      <c r="B923" s="142"/>
      <c r="C923" s="142"/>
      <c r="D923" s="142"/>
      <c r="E923" s="142"/>
      <c r="F923" s="142"/>
      <c r="G923" s="142"/>
      <c r="H923" s="142"/>
      <c r="I923" s="142"/>
      <c r="J923" s="142"/>
      <c r="K923" s="142"/>
      <c r="L923" s="142"/>
      <c r="M923" s="31"/>
      <c r="N923" s="32"/>
      <c r="O923" s="33"/>
      <c r="P923" s="34"/>
      <c r="Q923" s="35"/>
      <c r="R923" s="35"/>
      <c r="S923" s="35"/>
      <c r="T923" s="38"/>
      <c r="U923" s="39"/>
      <c r="V923" s="151"/>
    </row>
    <row r="924" spans="1:22" ht="13.5" thickBot="1">
      <c r="A924" s="148"/>
      <c r="B924" s="143"/>
      <c r="C924" s="143"/>
      <c r="D924" s="143"/>
      <c r="E924" s="143"/>
      <c r="F924" s="143"/>
      <c r="G924" s="143"/>
      <c r="H924" s="143"/>
      <c r="I924" s="143"/>
      <c r="J924" s="143"/>
      <c r="K924" s="143"/>
      <c r="L924" s="143"/>
      <c r="M924" s="40"/>
      <c r="N924" s="41"/>
      <c r="O924" s="42"/>
      <c r="P924" s="44"/>
      <c r="Q924" s="44"/>
      <c r="R924" s="44"/>
      <c r="S924" s="44"/>
      <c r="T924" s="45"/>
      <c r="U924" s="46"/>
      <c r="V924" s="152"/>
    </row>
    <row r="925" spans="1:22" ht="12.75">
      <c r="A925" s="146"/>
      <c r="B925" s="141"/>
      <c r="C925" s="149" t="str">
        <f>IFERROR(VLOOKUP(B925,VALIDACIÓN!A:B,2,FALSE),"INDICAR DISTRITO")</f>
        <v>INDICAR DISTRITO</v>
      </c>
      <c r="D925" s="141"/>
      <c r="E925" s="141"/>
      <c r="F925" s="141"/>
      <c r="G925" s="141"/>
      <c r="H925" s="141"/>
      <c r="I925" s="141"/>
      <c r="J925" s="144"/>
      <c r="K925" s="141"/>
      <c r="L925" s="145" t="str">
        <f>CONCATENATE(H925," - ",I925)</f>
        <v xml:space="preserve"> - </v>
      </c>
      <c r="M925" s="25" t="str">
        <f ca="1">IFERROR(__xludf.DUMMYFUNCTION("IFERROR(ArrayFormula(QUERY(TRIM('VALIDACIÓN'!$C$2:$H$61),""SELECT Col2, Col3, Col4 WHERE Col1='""&amp;L925&amp;""'"")),""COMPLETAR LOS CAMPOS DE AÑO, CUATRIMESTRE Y ORIENTACIÓN"")"),"COMPLETAR LOS CAMPOS DE AÑO, CUATRIMESTRE Y ORIENTACIÓN")</f>
        <v>COMPLETAR LOS CAMPOS DE AÑO, CUATRIMESTRE Y ORIENTACIÓN</v>
      </c>
      <c r="N925" s="26"/>
      <c r="O925" s="27"/>
      <c r="P925" s="28"/>
      <c r="Q925" s="28"/>
      <c r="R925" s="28"/>
      <c r="S925" s="28"/>
      <c r="T925" s="29"/>
      <c r="U925" s="30"/>
      <c r="V925" s="150"/>
    </row>
    <row r="926" spans="1:22" ht="12.75">
      <c r="A926" s="147"/>
      <c r="B926" s="142"/>
      <c r="C926" s="142"/>
      <c r="D926" s="142"/>
      <c r="E926" s="142"/>
      <c r="F926" s="142"/>
      <c r="G926" s="142"/>
      <c r="H926" s="142"/>
      <c r="I926" s="142"/>
      <c r="J926" s="142"/>
      <c r="K926" s="142"/>
      <c r="L926" s="142"/>
      <c r="M926" s="31"/>
      <c r="N926" s="32"/>
      <c r="O926" s="33"/>
      <c r="P926" s="35"/>
      <c r="Q926" s="35"/>
      <c r="R926" s="34"/>
      <c r="S926" s="35"/>
      <c r="T926" s="36"/>
      <c r="U926" s="37"/>
      <c r="V926" s="151"/>
    </row>
    <row r="927" spans="1:22" ht="12.75">
      <c r="A927" s="147"/>
      <c r="B927" s="142"/>
      <c r="C927" s="142"/>
      <c r="D927" s="142"/>
      <c r="E927" s="142"/>
      <c r="F927" s="142"/>
      <c r="G927" s="142"/>
      <c r="H927" s="142"/>
      <c r="I927" s="142"/>
      <c r="J927" s="142"/>
      <c r="K927" s="142"/>
      <c r="L927" s="142"/>
      <c r="M927" s="31"/>
      <c r="N927" s="32"/>
      <c r="O927" s="33"/>
      <c r="P927" s="35"/>
      <c r="Q927" s="35"/>
      <c r="R927" s="34"/>
      <c r="S927" s="35"/>
      <c r="T927" s="36"/>
      <c r="U927" s="37"/>
      <c r="V927" s="151"/>
    </row>
    <row r="928" spans="1:22" ht="12.75">
      <c r="A928" s="147"/>
      <c r="B928" s="142"/>
      <c r="C928" s="142"/>
      <c r="D928" s="142"/>
      <c r="E928" s="142"/>
      <c r="F928" s="142"/>
      <c r="G928" s="142"/>
      <c r="H928" s="142"/>
      <c r="I928" s="142"/>
      <c r="J928" s="142"/>
      <c r="K928" s="142"/>
      <c r="L928" s="142"/>
      <c r="M928" s="31"/>
      <c r="N928" s="32"/>
      <c r="O928" s="33"/>
      <c r="P928" s="34"/>
      <c r="Q928" s="35"/>
      <c r="R928" s="35"/>
      <c r="S928" s="35"/>
      <c r="T928" s="38"/>
      <c r="U928" s="39"/>
      <c r="V928" s="151"/>
    </row>
    <row r="929" spans="1:22" ht="13.5" thickBot="1">
      <c r="A929" s="148"/>
      <c r="B929" s="143"/>
      <c r="C929" s="143"/>
      <c r="D929" s="143"/>
      <c r="E929" s="143"/>
      <c r="F929" s="143"/>
      <c r="G929" s="143"/>
      <c r="H929" s="143"/>
      <c r="I929" s="143"/>
      <c r="J929" s="143"/>
      <c r="K929" s="143"/>
      <c r="L929" s="143"/>
      <c r="M929" s="40"/>
      <c r="N929" s="41"/>
      <c r="O929" s="42"/>
      <c r="P929" s="44"/>
      <c r="Q929" s="44"/>
      <c r="R929" s="44"/>
      <c r="S929" s="44"/>
      <c r="T929" s="45"/>
      <c r="U929" s="46"/>
      <c r="V929" s="152"/>
    </row>
    <row r="930" spans="1:22" ht="12.75">
      <c r="A930" s="146"/>
      <c r="B930" s="141"/>
      <c r="C930" s="149" t="str">
        <f>IFERROR(VLOOKUP(B930,VALIDACIÓN!A:B,2,FALSE),"INDICAR DISTRITO")</f>
        <v>INDICAR DISTRITO</v>
      </c>
      <c r="D930" s="141"/>
      <c r="E930" s="141"/>
      <c r="F930" s="141"/>
      <c r="G930" s="141"/>
      <c r="H930" s="141"/>
      <c r="I930" s="141"/>
      <c r="J930" s="144"/>
      <c r="K930" s="141"/>
      <c r="L930" s="145" t="str">
        <f>CONCATENATE(H930," - ",I930)</f>
        <v xml:space="preserve"> - </v>
      </c>
      <c r="M930" s="25" t="str">
        <f ca="1">IFERROR(__xludf.DUMMYFUNCTION("IFERROR(ArrayFormula(QUERY(TRIM('VALIDACIÓN'!$C$2:$H$61),""SELECT Col2, Col3, Col4 WHERE Col1='""&amp;L930&amp;""'"")),""COMPLETAR LOS CAMPOS DE AÑO, CUATRIMESTRE Y ORIENTACIÓN"")"),"COMPLETAR LOS CAMPOS DE AÑO, CUATRIMESTRE Y ORIENTACIÓN")</f>
        <v>COMPLETAR LOS CAMPOS DE AÑO, CUATRIMESTRE Y ORIENTACIÓN</v>
      </c>
      <c r="N930" s="26"/>
      <c r="O930" s="27"/>
      <c r="P930" s="28"/>
      <c r="Q930" s="28"/>
      <c r="R930" s="28"/>
      <c r="S930" s="28"/>
      <c r="T930" s="29"/>
      <c r="U930" s="30"/>
      <c r="V930" s="150"/>
    </row>
    <row r="931" spans="1:22" ht="12.75">
      <c r="A931" s="147"/>
      <c r="B931" s="142"/>
      <c r="C931" s="142"/>
      <c r="D931" s="142"/>
      <c r="E931" s="142"/>
      <c r="F931" s="142"/>
      <c r="G931" s="142"/>
      <c r="H931" s="142"/>
      <c r="I931" s="142"/>
      <c r="J931" s="142"/>
      <c r="K931" s="142"/>
      <c r="L931" s="142"/>
      <c r="M931" s="31"/>
      <c r="N931" s="32"/>
      <c r="O931" s="33"/>
      <c r="P931" s="35"/>
      <c r="Q931" s="35"/>
      <c r="R931" s="34"/>
      <c r="S931" s="35"/>
      <c r="T931" s="36"/>
      <c r="U931" s="37"/>
      <c r="V931" s="151"/>
    </row>
    <row r="932" spans="1:22" ht="12.75">
      <c r="A932" s="147"/>
      <c r="B932" s="142"/>
      <c r="C932" s="142"/>
      <c r="D932" s="142"/>
      <c r="E932" s="142"/>
      <c r="F932" s="142"/>
      <c r="G932" s="142"/>
      <c r="H932" s="142"/>
      <c r="I932" s="142"/>
      <c r="J932" s="142"/>
      <c r="K932" s="142"/>
      <c r="L932" s="142"/>
      <c r="M932" s="31"/>
      <c r="N932" s="32"/>
      <c r="O932" s="33"/>
      <c r="P932" s="35"/>
      <c r="Q932" s="35"/>
      <c r="R932" s="34"/>
      <c r="S932" s="35"/>
      <c r="T932" s="36"/>
      <c r="U932" s="37"/>
      <c r="V932" s="151"/>
    </row>
    <row r="933" spans="1:22" ht="12.75">
      <c r="A933" s="147"/>
      <c r="B933" s="142"/>
      <c r="C933" s="142"/>
      <c r="D933" s="142"/>
      <c r="E933" s="142"/>
      <c r="F933" s="142"/>
      <c r="G933" s="142"/>
      <c r="H933" s="142"/>
      <c r="I933" s="142"/>
      <c r="J933" s="142"/>
      <c r="K933" s="142"/>
      <c r="L933" s="142"/>
      <c r="M933" s="31"/>
      <c r="N933" s="32"/>
      <c r="O933" s="33"/>
      <c r="P933" s="34"/>
      <c r="Q933" s="35"/>
      <c r="R933" s="35"/>
      <c r="S933" s="35"/>
      <c r="T933" s="38"/>
      <c r="U933" s="39"/>
      <c r="V933" s="151"/>
    </row>
    <row r="934" spans="1:22" ht="13.5" thickBot="1">
      <c r="A934" s="148"/>
      <c r="B934" s="143"/>
      <c r="C934" s="143"/>
      <c r="D934" s="143"/>
      <c r="E934" s="143"/>
      <c r="F934" s="143"/>
      <c r="G934" s="143"/>
      <c r="H934" s="143"/>
      <c r="I934" s="143"/>
      <c r="J934" s="143"/>
      <c r="K934" s="143"/>
      <c r="L934" s="143"/>
      <c r="M934" s="40"/>
      <c r="N934" s="41"/>
      <c r="O934" s="42"/>
      <c r="P934" s="44"/>
      <c r="Q934" s="44"/>
      <c r="R934" s="44"/>
      <c r="S934" s="44"/>
      <c r="T934" s="45"/>
      <c r="U934" s="46"/>
      <c r="V934" s="152"/>
    </row>
    <row r="935" spans="1:22" ht="12.75">
      <c r="A935" s="146"/>
      <c r="B935" s="141"/>
      <c r="C935" s="149" t="str">
        <f>IFERROR(VLOOKUP(B935,VALIDACIÓN!A:B,2,FALSE),"INDICAR DISTRITO")</f>
        <v>INDICAR DISTRITO</v>
      </c>
      <c r="D935" s="141"/>
      <c r="E935" s="141"/>
      <c r="F935" s="141"/>
      <c r="G935" s="141"/>
      <c r="H935" s="141"/>
      <c r="I935" s="141"/>
      <c r="J935" s="144"/>
      <c r="K935" s="141"/>
      <c r="L935" s="145" t="str">
        <f>CONCATENATE(H935," - ",I935)</f>
        <v xml:space="preserve"> - </v>
      </c>
      <c r="M935" s="25" t="str">
        <f ca="1">IFERROR(__xludf.DUMMYFUNCTION("IFERROR(ArrayFormula(QUERY(TRIM('VALIDACIÓN'!$C$2:$H$61),""SELECT Col2, Col3, Col4 WHERE Col1='""&amp;L935&amp;""'"")),""COMPLETAR LOS CAMPOS DE AÑO, CUATRIMESTRE Y ORIENTACIÓN"")"),"COMPLETAR LOS CAMPOS DE AÑO, CUATRIMESTRE Y ORIENTACIÓN")</f>
        <v>COMPLETAR LOS CAMPOS DE AÑO, CUATRIMESTRE Y ORIENTACIÓN</v>
      </c>
      <c r="N935" s="26"/>
      <c r="O935" s="27"/>
      <c r="P935" s="28"/>
      <c r="Q935" s="28"/>
      <c r="R935" s="28"/>
      <c r="S935" s="28"/>
      <c r="T935" s="29"/>
      <c r="U935" s="30"/>
      <c r="V935" s="150"/>
    </row>
    <row r="936" spans="1:22" ht="12.75">
      <c r="A936" s="147"/>
      <c r="B936" s="142"/>
      <c r="C936" s="142"/>
      <c r="D936" s="142"/>
      <c r="E936" s="142"/>
      <c r="F936" s="142"/>
      <c r="G936" s="142"/>
      <c r="H936" s="142"/>
      <c r="I936" s="142"/>
      <c r="J936" s="142"/>
      <c r="K936" s="142"/>
      <c r="L936" s="142"/>
      <c r="M936" s="31"/>
      <c r="N936" s="32"/>
      <c r="O936" s="33"/>
      <c r="P936" s="35"/>
      <c r="Q936" s="35"/>
      <c r="R936" s="34"/>
      <c r="S936" s="35"/>
      <c r="T936" s="36"/>
      <c r="U936" s="37"/>
      <c r="V936" s="151"/>
    </row>
    <row r="937" spans="1:22" ht="12.75">
      <c r="A937" s="147"/>
      <c r="B937" s="142"/>
      <c r="C937" s="142"/>
      <c r="D937" s="142"/>
      <c r="E937" s="142"/>
      <c r="F937" s="142"/>
      <c r="G937" s="142"/>
      <c r="H937" s="142"/>
      <c r="I937" s="142"/>
      <c r="J937" s="142"/>
      <c r="K937" s="142"/>
      <c r="L937" s="142"/>
      <c r="M937" s="31"/>
      <c r="N937" s="32"/>
      <c r="O937" s="33"/>
      <c r="P937" s="35"/>
      <c r="Q937" s="35"/>
      <c r="R937" s="34"/>
      <c r="S937" s="35"/>
      <c r="T937" s="36"/>
      <c r="U937" s="37"/>
      <c r="V937" s="151"/>
    </row>
    <row r="938" spans="1:22" ht="12.75">
      <c r="A938" s="147"/>
      <c r="B938" s="142"/>
      <c r="C938" s="142"/>
      <c r="D938" s="142"/>
      <c r="E938" s="142"/>
      <c r="F938" s="142"/>
      <c r="G938" s="142"/>
      <c r="H938" s="142"/>
      <c r="I938" s="142"/>
      <c r="J938" s="142"/>
      <c r="K938" s="142"/>
      <c r="L938" s="142"/>
      <c r="M938" s="31"/>
      <c r="N938" s="32"/>
      <c r="O938" s="33"/>
      <c r="P938" s="34"/>
      <c r="Q938" s="35"/>
      <c r="R938" s="35"/>
      <c r="S938" s="35"/>
      <c r="T938" s="38"/>
      <c r="U938" s="39"/>
      <c r="V938" s="151"/>
    </row>
    <row r="939" spans="1:22" ht="13.5" thickBot="1">
      <c r="A939" s="148"/>
      <c r="B939" s="143"/>
      <c r="C939" s="143"/>
      <c r="D939" s="143"/>
      <c r="E939" s="143"/>
      <c r="F939" s="143"/>
      <c r="G939" s="143"/>
      <c r="H939" s="143"/>
      <c r="I939" s="143"/>
      <c r="J939" s="143"/>
      <c r="K939" s="143"/>
      <c r="L939" s="143"/>
      <c r="M939" s="40"/>
      <c r="N939" s="41"/>
      <c r="O939" s="42"/>
      <c r="P939" s="44"/>
      <c r="Q939" s="44"/>
      <c r="R939" s="44"/>
      <c r="S939" s="44"/>
      <c r="T939" s="45"/>
      <c r="U939" s="46"/>
      <c r="V939" s="152"/>
    </row>
    <row r="940" spans="1:22" ht="12.75">
      <c r="A940" s="146"/>
      <c r="B940" s="141"/>
      <c r="C940" s="149" t="str">
        <f>IFERROR(VLOOKUP(B940,VALIDACIÓN!A:B,2,FALSE),"INDICAR DISTRITO")</f>
        <v>INDICAR DISTRITO</v>
      </c>
      <c r="D940" s="141"/>
      <c r="E940" s="141"/>
      <c r="F940" s="141"/>
      <c r="G940" s="141"/>
      <c r="H940" s="141"/>
      <c r="I940" s="141"/>
      <c r="J940" s="144"/>
      <c r="K940" s="141"/>
      <c r="L940" s="145" t="str">
        <f>CONCATENATE(H940," - ",I940)</f>
        <v xml:space="preserve"> - </v>
      </c>
      <c r="M940" s="25" t="str">
        <f ca="1">IFERROR(__xludf.DUMMYFUNCTION("IFERROR(ArrayFormula(QUERY(TRIM('VALIDACIÓN'!$C$2:$H$61),""SELECT Col2, Col3, Col4 WHERE Col1='""&amp;L940&amp;""'"")),""COMPLETAR LOS CAMPOS DE AÑO, CUATRIMESTRE Y ORIENTACIÓN"")"),"COMPLETAR LOS CAMPOS DE AÑO, CUATRIMESTRE Y ORIENTACIÓN")</f>
        <v>COMPLETAR LOS CAMPOS DE AÑO, CUATRIMESTRE Y ORIENTACIÓN</v>
      </c>
      <c r="N940" s="26"/>
      <c r="O940" s="27"/>
      <c r="P940" s="28"/>
      <c r="Q940" s="28"/>
      <c r="R940" s="28"/>
      <c r="S940" s="28"/>
      <c r="T940" s="29"/>
      <c r="U940" s="30"/>
      <c r="V940" s="150"/>
    </row>
    <row r="941" spans="1:22" ht="12.75">
      <c r="A941" s="147"/>
      <c r="B941" s="142"/>
      <c r="C941" s="142"/>
      <c r="D941" s="142"/>
      <c r="E941" s="142"/>
      <c r="F941" s="142"/>
      <c r="G941" s="142"/>
      <c r="H941" s="142"/>
      <c r="I941" s="142"/>
      <c r="J941" s="142"/>
      <c r="K941" s="142"/>
      <c r="L941" s="142"/>
      <c r="M941" s="31"/>
      <c r="N941" s="32"/>
      <c r="O941" s="33"/>
      <c r="P941" s="35"/>
      <c r="Q941" s="35"/>
      <c r="R941" s="34"/>
      <c r="S941" s="35"/>
      <c r="T941" s="36"/>
      <c r="U941" s="37"/>
      <c r="V941" s="151"/>
    </row>
    <row r="942" spans="1:22" ht="12.75">
      <c r="A942" s="147"/>
      <c r="B942" s="142"/>
      <c r="C942" s="142"/>
      <c r="D942" s="142"/>
      <c r="E942" s="142"/>
      <c r="F942" s="142"/>
      <c r="G942" s="142"/>
      <c r="H942" s="142"/>
      <c r="I942" s="142"/>
      <c r="J942" s="142"/>
      <c r="K942" s="142"/>
      <c r="L942" s="142"/>
      <c r="M942" s="31"/>
      <c r="N942" s="32"/>
      <c r="O942" s="33"/>
      <c r="P942" s="35"/>
      <c r="Q942" s="35"/>
      <c r="R942" s="34"/>
      <c r="S942" s="35"/>
      <c r="T942" s="36"/>
      <c r="U942" s="37"/>
      <c r="V942" s="151"/>
    </row>
    <row r="943" spans="1:22" ht="12.75">
      <c r="A943" s="147"/>
      <c r="B943" s="142"/>
      <c r="C943" s="142"/>
      <c r="D943" s="142"/>
      <c r="E943" s="142"/>
      <c r="F943" s="142"/>
      <c r="G943" s="142"/>
      <c r="H943" s="142"/>
      <c r="I943" s="142"/>
      <c r="J943" s="142"/>
      <c r="K943" s="142"/>
      <c r="L943" s="142"/>
      <c r="M943" s="31"/>
      <c r="N943" s="32"/>
      <c r="O943" s="33"/>
      <c r="P943" s="34"/>
      <c r="Q943" s="35"/>
      <c r="R943" s="35"/>
      <c r="S943" s="35"/>
      <c r="T943" s="38"/>
      <c r="U943" s="39"/>
      <c r="V943" s="151"/>
    </row>
    <row r="944" spans="1:22" ht="13.5" thickBot="1">
      <c r="A944" s="148"/>
      <c r="B944" s="143"/>
      <c r="C944" s="143"/>
      <c r="D944" s="143"/>
      <c r="E944" s="143"/>
      <c r="F944" s="143"/>
      <c r="G944" s="143"/>
      <c r="H944" s="143"/>
      <c r="I944" s="143"/>
      <c r="J944" s="143"/>
      <c r="K944" s="143"/>
      <c r="L944" s="143"/>
      <c r="M944" s="40"/>
      <c r="N944" s="41"/>
      <c r="O944" s="42"/>
      <c r="P944" s="44"/>
      <c r="Q944" s="44"/>
      <c r="R944" s="44"/>
      <c r="S944" s="44"/>
      <c r="T944" s="45"/>
      <c r="U944" s="46"/>
      <c r="V944" s="152"/>
    </row>
    <row r="945" spans="1:22" ht="12.75">
      <c r="A945" s="146"/>
      <c r="B945" s="141"/>
      <c r="C945" s="149" t="str">
        <f>IFERROR(VLOOKUP(B945,VALIDACIÓN!A:B,2,FALSE),"INDICAR DISTRITO")</f>
        <v>INDICAR DISTRITO</v>
      </c>
      <c r="D945" s="141"/>
      <c r="E945" s="141"/>
      <c r="F945" s="141"/>
      <c r="G945" s="141"/>
      <c r="H945" s="141"/>
      <c r="I945" s="141"/>
      <c r="J945" s="144"/>
      <c r="K945" s="141"/>
      <c r="L945" s="145" t="str">
        <f>CONCATENATE(H945," - ",I945)</f>
        <v xml:space="preserve"> - </v>
      </c>
      <c r="M945" s="25" t="str">
        <f ca="1">IFERROR(__xludf.DUMMYFUNCTION("IFERROR(ArrayFormula(QUERY(TRIM('VALIDACIÓN'!$C$2:$H$61),""SELECT Col2, Col3, Col4 WHERE Col1='""&amp;L945&amp;""'"")),""COMPLETAR LOS CAMPOS DE AÑO, CUATRIMESTRE Y ORIENTACIÓN"")"),"COMPLETAR LOS CAMPOS DE AÑO, CUATRIMESTRE Y ORIENTACIÓN")</f>
        <v>COMPLETAR LOS CAMPOS DE AÑO, CUATRIMESTRE Y ORIENTACIÓN</v>
      </c>
      <c r="N945" s="26"/>
      <c r="O945" s="27"/>
      <c r="P945" s="28"/>
      <c r="Q945" s="28"/>
      <c r="R945" s="28"/>
      <c r="S945" s="28"/>
      <c r="T945" s="29"/>
      <c r="U945" s="30"/>
      <c r="V945" s="150"/>
    </row>
    <row r="946" spans="1:22" ht="12.75">
      <c r="A946" s="147"/>
      <c r="B946" s="142"/>
      <c r="C946" s="142"/>
      <c r="D946" s="142"/>
      <c r="E946" s="142"/>
      <c r="F946" s="142"/>
      <c r="G946" s="142"/>
      <c r="H946" s="142"/>
      <c r="I946" s="142"/>
      <c r="J946" s="142"/>
      <c r="K946" s="142"/>
      <c r="L946" s="142"/>
      <c r="M946" s="31"/>
      <c r="N946" s="32"/>
      <c r="O946" s="33"/>
      <c r="P946" s="35"/>
      <c r="Q946" s="35"/>
      <c r="R946" s="34"/>
      <c r="S946" s="35"/>
      <c r="T946" s="36"/>
      <c r="U946" s="37"/>
      <c r="V946" s="151"/>
    </row>
    <row r="947" spans="1:22" ht="12.75">
      <c r="A947" s="147"/>
      <c r="B947" s="142"/>
      <c r="C947" s="142"/>
      <c r="D947" s="142"/>
      <c r="E947" s="142"/>
      <c r="F947" s="142"/>
      <c r="G947" s="142"/>
      <c r="H947" s="142"/>
      <c r="I947" s="142"/>
      <c r="J947" s="142"/>
      <c r="K947" s="142"/>
      <c r="L947" s="142"/>
      <c r="M947" s="31"/>
      <c r="N947" s="32"/>
      <c r="O947" s="33"/>
      <c r="P947" s="35"/>
      <c r="Q947" s="35"/>
      <c r="R947" s="34"/>
      <c r="S947" s="35"/>
      <c r="T947" s="36"/>
      <c r="U947" s="37"/>
      <c r="V947" s="151"/>
    </row>
    <row r="948" spans="1:22" ht="12.75">
      <c r="A948" s="147"/>
      <c r="B948" s="142"/>
      <c r="C948" s="142"/>
      <c r="D948" s="142"/>
      <c r="E948" s="142"/>
      <c r="F948" s="142"/>
      <c r="G948" s="142"/>
      <c r="H948" s="142"/>
      <c r="I948" s="142"/>
      <c r="J948" s="142"/>
      <c r="K948" s="142"/>
      <c r="L948" s="142"/>
      <c r="M948" s="31"/>
      <c r="N948" s="32"/>
      <c r="O948" s="33"/>
      <c r="P948" s="34"/>
      <c r="Q948" s="35"/>
      <c r="R948" s="35"/>
      <c r="S948" s="35"/>
      <c r="T948" s="38"/>
      <c r="U948" s="39"/>
      <c r="V948" s="151"/>
    </row>
    <row r="949" spans="1:22" ht="13.5" thickBot="1">
      <c r="A949" s="148"/>
      <c r="B949" s="143"/>
      <c r="C949" s="143"/>
      <c r="D949" s="143"/>
      <c r="E949" s="143"/>
      <c r="F949" s="143"/>
      <c r="G949" s="143"/>
      <c r="H949" s="143"/>
      <c r="I949" s="143"/>
      <c r="J949" s="143"/>
      <c r="K949" s="143"/>
      <c r="L949" s="143"/>
      <c r="M949" s="40"/>
      <c r="N949" s="41"/>
      <c r="O949" s="42"/>
      <c r="P949" s="44"/>
      <c r="Q949" s="44"/>
      <c r="R949" s="44"/>
      <c r="S949" s="44"/>
      <c r="T949" s="45"/>
      <c r="U949" s="46"/>
      <c r="V949" s="152"/>
    </row>
    <row r="950" spans="1:22" ht="12.75">
      <c r="A950" s="146"/>
      <c r="B950" s="141"/>
      <c r="C950" s="149" t="str">
        <f>IFERROR(VLOOKUP(B950,VALIDACIÓN!A:B,2,FALSE),"INDICAR DISTRITO")</f>
        <v>INDICAR DISTRITO</v>
      </c>
      <c r="D950" s="141"/>
      <c r="E950" s="141"/>
      <c r="F950" s="141"/>
      <c r="G950" s="141"/>
      <c r="H950" s="141"/>
      <c r="I950" s="141"/>
      <c r="J950" s="144"/>
      <c r="K950" s="141"/>
      <c r="L950" s="145" t="str">
        <f>CONCATENATE(H950," - ",I950)</f>
        <v xml:space="preserve"> - </v>
      </c>
      <c r="M950" s="25" t="str">
        <f ca="1">IFERROR(__xludf.DUMMYFUNCTION("IFERROR(ArrayFormula(QUERY(TRIM('VALIDACIÓN'!$C$2:$H$61),""SELECT Col2, Col3, Col4 WHERE Col1='""&amp;L950&amp;""'"")),""COMPLETAR LOS CAMPOS DE AÑO, CUATRIMESTRE Y ORIENTACIÓN"")"),"COMPLETAR LOS CAMPOS DE AÑO, CUATRIMESTRE Y ORIENTACIÓN")</f>
        <v>COMPLETAR LOS CAMPOS DE AÑO, CUATRIMESTRE Y ORIENTACIÓN</v>
      </c>
      <c r="N950" s="26"/>
      <c r="O950" s="27"/>
      <c r="P950" s="28"/>
      <c r="Q950" s="28"/>
      <c r="R950" s="28"/>
      <c r="S950" s="28"/>
      <c r="T950" s="29"/>
      <c r="U950" s="30"/>
      <c r="V950" s="150"/>
    </row>
    <row r="951" spans="1:22" ht="12.75">
      <c r="A951" s="147"/>
      <c r="B951" s="142"/>
      <c r="C951" s="142"/>
      <c r="D951" s="142"/>
      <c r="E951" s="142"/>
      <c r="F951" s="142"/>
      <c r="G951" s="142"/>
      <c r="H951" s="142"/>
      <c r="I951" s="142"/>
      <c r="J951" s="142"/>
      <c r="K951" s="142"/>
      <c r="L951" s="142"/>
      <c r="M951" s="31"/>
      <c r="N951" s="32"/>
      <c r="O951" s="33"/>
      <c r="P951" s="35"/>
      <c r="Q951" s="35"/>
      <c r="R951" s="34"/>
      <c r="S951" s="35"/>
      <c r="T951" s="36"/>
      <c r="U951" s="37"/>
      <c r="V951" s="151"/>
    </row>
    <row r="952" spans="1:22" ht="12.75">
      <c r="A952" s="147"/>
      <c r="B952" s="142"/>
      <c r="C952" s="142"/>
      <c r="D952" s="142"/>
      <c r="E952" s="142"/>
      <c r="F952" s="142"/>
      <c r="G952" s="142"/>
      <c r="H952" s="142"/>
      <c r="I952" s="142"/>
      <c r="J952" s="142"/>
      <c r="K952" s="142"/>
      <c r="L952" s="142"/>
      <c r="M952" s="31"/>
      <c r="N952" s="32"/>
      <c r="O952" s="33"/>
      <c r="P952" s="35"/>
      <c r="Q952" s="35"/>
      <c r="R952" s="34"/>
      <c r="S952" s="35"/>
      <c r="T952" s="36"/>
      <c r="U952" s="37"/>
      <c r="V952" s="151"/>
    </row>
    <row r="953" spans="1:22" ht="12.75">
      <c r="A953" s="147"/>
      <c r="B953" s="142"/>
      <c r="C953" s="142"/>
      <c r="D953" s="142"/>
      <c r="E953" s="142"/>
      <c r="F953" s="142"/>
      <c r="G953" s="142"/>
      <c r="H953" s="142"/>
      <c r="I953" s="142"/>
      <c r="J953" s="142"/>
      <c r="K953" s="142"/>
      <c r="L953" s="142"/>
      <c r="M953" s="31"/>
      <c r="N953" s="32"/>
      <c r="O953" s="33"/>
      <c r="P953" s="34"/>
      <c r="Q953" s="35"/>
      <c r="R953" s="35"/>
      <c r="S953" s="35"/>
      <c r="T953" s="38"/>
      <c r="U953" s="39"/>
      <c r="V953" s="151"/>
    </row>
    <row r="954" spans="1:22" ht="13.5" thickBot="1">
      <c r="A954" s="148"/>
      <c r="B954" s="143"/>
      <c r="C954" s="143"/>
      <c r="D954" s="143"/>
      <c r="E954" s="143"/>
      <c r="F954" s="143"/>
      <c r="G954" s="143"/>
      <c r="H954" s="143"/>
      <c r="I954" s="143"/>
      <c r="J954" s="143"/>
      <c r="K954" s="143"/>
      <c r="L954" s="143"/>
      <c r="M954" s="40"/>
      <c r="N954" s="41"/>
      <c r="O954" s="42"/>
      <c r="P954" s="44"/>
      <c r="Q954" s="44"/>
      <c r="R954" s="44"/>
      <c r="S954" s="44"/>
      <c r="T954" s="45"/>
      <c r="U954" s="46"/>
      <c r="V954" s="152"/>
    </row>
    <row r="955" spans="1:22" ht="12.75">
      <c r="A955" s="146"/>
      <c r="B955" s="141"/>
      <c r="C955" s="149" t="str">
        <f>IFERROR(VLOOKUP(B955,VALIDACIÓN!A:B,2,FALSE),"INDICAR DISTRITO")</f>
        <v>INDICAR DISTRITO</v>
      </c>
      <c r="D955" s="141"/>
      <c r="E955" s="141"/>
      <c r="F955" s="141"/>
      <c r="G955" s="141"/>
      <c r="H955" s="141"/>
      <c r="I955" s="141"/>
      <c r="J955" s="144"/>
      <c r="K955" s="141"/>
      <c r="L955" s="145" t="str">
        <f>CONCATENATE(H955," - ",I955)</f>
        <v xml:space="preserve"> - </v>
      </c>
      <c r="M955" s="25" t="str">
        <f ca="1">IFERROR(__xludf.DUMMYFUNCTION("IFERROR(ArrayFormula(QUERY(TRIM('VALIDACIÓN'!$C$2:$H$61),""SELECT Col2, Col3, Col4 WHERE Col1='""&amp;L955&amp;""'"")),""COMPLETAR LOS CAMPOS DE AÑO, CUATRIMESTRE Y ORIENTACIÓN"")"),"COMPLETAR LOS CAMPOS DE AÑO, CUATRIMESTRE Y ORIENTACIÓN")</f>
        <v>COMPLETAR LOS CAMPOS DE AÑO, CUATRIMESTRE Y ORIENTACIÓN</v>
      </c>
      <c r="N955" s="26"/>
      <c r="O955" s="27"/>
      <c r="P955" s="28"/>
      <c r="Q955" s="28"/>
      <c r="R955" s="28"/>
      <c r="S955" s="28"/>
      <c r="T955" s="29"/>
      <c r="U955" s="30"/>
      <c r="V955" s="150"/>
    </row>
    <row r="956" spans="1:22" ht="12.75">
      <c r="A956" s="147"/>
      <c r="B956" s="142"/>
      <c r="C956" s="142"/>
      <c r="D956" s="142"/>
      <c r="E956" s="142"/>
      <c r="F956" s="142"/>
      <c r="G956" s="142"/>
      <c r="H956" s="142"/>
      <c r="I956" s="142"/>
      <c r="J956" s="142"/>
      <c r="K956" s="142"/>
      <c r="L956" s="142"/>
      <c r="M956" s="31"/>
      <c r="N956" s="32"/>
      <c r="O956" s="33"/>
      <c r="P956" s="35"/>
      <c r="Q956" s="35"/>
      <c r="R956" s="34"/>
      <c r="S956" s="35"/>
      <c r="T956" s="36"/>
      <c r="U956" s="37"/>
      <c r="V956" s="151"/>
    </row>
    <row r="957" spans="1:22" ht="12.75">
      <c r="A957" s="147"/>
      <c r="B957" s="142"/>
      <c r="C957" s="142"/>
      <c r="D957" s="142"/>
      <c r="E957" s="142"/>
      <c r="F957" s="142"/>
      <c r="G957" s="142"/>
      <c r="H957" s="142"/>
      <c r="I957" s="142"/>
      <c r="J957" s="142"/>
      <c r="K957" s="142"/>
      <c r="L957" s="142"/>
      <c r="M957" s="31"/>
      <c r="N957" s="32"/>
      <c r="O957" s="33"/>
      <c r="P957" s="35"/>
      <c r="Q957" s="35"/>
      <c r="R957" s="34"/>
      <c r="S957" s="35"/>
      <c r="T957" s="36"/>
      <c r="U957" s="37"/>
      <c r="V957" s="151"/>
    </row>
    <row r="958" spans="1:22" ht="12.75">
      <c r="A958" s="147"/>
      <c r="B958" s="142"/>
      <c r="C958" s="142"/>
      <c r="D958" s="142"/>
      <c r="E958" s="142"/>
      <c r="F958" s="142"/>
      <c r="G958" s="142"/>
      <c r="H958" s="142"/>
      <c r="I958" s="142"/>
      <c r="J958" s="142"/>
      <c r="K958" s="142"/>
      <c r="L958" s="142"/>
      <c r="M958" s="31"/>
      <c r="N958" s="32"/>
      <c r="O958" s="33"/>
      <c r="P958" s="34"/>
      <c r="Q958" s="35"/>
      <c r="R958" s="35"/>
      <c r="S958" s="35"/>
      <c r="T958" s="38"/>
      <c r="U958" s="39"/>
      <c r="V958" s="151"/>
    </row>
    <row r="959" spans="1:22" ht="13.5" thickBot="1">
      <c r="A959" s="148"/>
      <c r="B959" s="143"/>
      <c r="C959" s="143"/>
      <c r="D959" s="143"/>
      <c r="E959" s="143"/>
      <c r="F959" s="143"/>
      <c r="G959" s="143"/>
      <c r="H959" s="143"/>
      <c r="I959" s="143"/>
      <c r="J959" s="143"/>
      <c r="K959" s="143"/>
      <c r="L959" s="143"/>
      <c r="M959" s="40"/>
      <c r="N959" s="41"/>
      <c r="O959" s="42"/>
      <c r="P959" s="44"/>
      <c r="Q959" s="44"/>
      <c r="R959" s="44"/>
      <c r="S959" s="44"/>
      <c r="T959" s="45"/>
      <c r="U959" s="46"/>
      <c r="V959" s="152"/>
    </row>
    <row r="960" spans="1:22" ht="12.75">
      <c r="A960" s="146"/>
      <c r="B960" s="141"/>
      <c r="C960" s="149" t="str">
        <f>IFERROR(VLOOKUP(B960,VALIDACIÓN!A:B,2,FALSE),"INDICAR DISTRITO")</f>
        <v>INDICAR DISTRITO</v>
      </c>
      <c r="D960" s="141"/>
      <c r="E960" s="141"/>
      <c r="F960" s="141"/>
      <c r="G960" s="141"/>
      <c r="H960" s="141"/>
      <c r="I960" s="141"/>
      <c r="J960" s="144"/>
      <c r="K960" s="141"/>
      <c r="L960" s="145" t="str">
        <f>CONCATENATE(H960," - ",I960)</f>
        <v xml:space="preserve"> - </v>
      </c>
      <c r="M960" s="25" t="str">
        <f ca="1">IFERROR(__xludf.DUMMYFUNCTION("IFERROR(ArrayFormula(QUERY(TRIM('VALIDACIÓN'!$C$2:$H$61),""SELECT Col2, Col3, Col4 WHERE Col1='""&amp;L960&amp;""'"")),""COMPLETAR LOS CAMPOS DE AÑO, CUATRIMESTRE Y ORIENTACIÓN"")"),"COMPLETAR LOS CAMPOS DE AÑO, CUATRIMESTRE Y ORIENTACIÓN")</f>
        <v>COMPLETAR LOS CAMPOS DE AÑO, CUATRIMESTRE Y ORIENTACIÓN</v>
      </c>
      <c r="N960" s="26"/>
      <c r="O960" s="27"/>
      <c r="P960" s="28"/>
      <c r="Q960" s="28"/>
      <c r="R960" s="28"/>
      <c r="S960" s="28"/>
      <c r="T960" s="29"/>
      <c r="U960" s="30"/>
      <c r="V960" s="150"/>
    </row>
    <row r="961" spans="1:22" ht="12.75">
      <c r="A961" s="147"/>
      <c r="B961" s="142"/>
      <c r="C961" s="142"/>
      <c r="D961" s="142"/>
      <c r="E961" s="142"/>
      <c r="F961" s="142"/>
      <c r="G961" s="142"/>
      <c r="H961" s="142"/>
      <c r="I961" s="142"/>
      <c r="J961" s="142"/>
      <c r="K961" s="142"/>
      <c r="L961" s="142"/>
      <c r="M961" s="31"/>
      <c r="N961" s="32"/>
      <c r="O961" s="33"/>
      <c r="P961" s="35"/>
      <c r="Q961" s="35"/>
      <c r="R961" s="34"/>
      <c r="S961" s="35"/>
      <c r="T961" s="36"/>
      <c r="U961" s="37"/>
      <c r="V961" s="151"/>
    </row>
    <row r="962" spans="1:22" ht="12.75">
      <c r="A962" s="147"/>
      <c r="B962" s="142"/>
      <c r="C962" s="142"/>
      <c r="D962" s="142"/>
      <c r="E962" s="142"/>
      <c r="F962" s="142"/>
      <c r="G962" s="142"/>
      <c r="H962" s="142"/>
      <c r="I962" s="142"/>
      <c r="J962" s="142"/>
      <c r="K962" s="142"/>
      <c r="L962" s="142"/>
      <c r="M962" s="31"/>
      <c r="N962" s="32"/>
      <c r="O962" s="33"/>
      <c r="P962" s="35"/>
      <c r="Q962" s="35"/>
      <c r="R962" s="34"/>
      <c r="S962" s="35"/>
      <c r="T962" s="36"/>
      <c r="U962" s="37"/>
      <c r="V962" s="151"/>
    </row>
    <row r="963" spans="1:22" ht="12.75">
      <c r="A963" s="147"/>
      <c r="B963" s="142"/>
      <c r="C963" s="142"/>
      <c r="D963" s="142"/>
      <c r="E963" s="142"/>
      <c r="F963" s="142"/>
      <c r="G963" s="142"/>
      <c r="H963" s="142"/>
      <c r="I963" s="142"/>
      <c r="J963" s="142"/>
      <c r="K963" s="142"/>
      <c r="L963" s="142"/>
      <c r="M963" s="31"/>
      <c r="N963" s="32"/>
      <c r="O963" s="33"/>
      <c r="P963" s="34"/>
      <c r="Q963" s="35"/>
      <c r="R963" s="35"/>
      <c r="S963" s="35"/>
      <c r="T963" s="38"/>
      <c r="U963" s="39"/>
      <c r="V963" s="151"/>
    </row>
    <row r="964" spans="1:22" ht="13.5" thickBot="1">
      <c r="A964" s="148"/>
      <c r="B964" s="143"/>
      <c r="C964" s="143"/>
      <c r="D964" s="143"/>
      <c r="E964" s="143"/>
      <c r="F964" s="143"/>
      <c r="G964" s="143"/>
      <c r="H964" s="143"/>
      <c r="I964" s="143"/>
      <c r="J964" s="143"/>
      <c r="K964" s="143"/>
      <c r="L964" s="143"/>
      <c r="M964" s="40"/>
      <c r="N964" s="41"/>
      <c r="O964" s="42"/>
      <c r="P964" s="44"/>
      <c r="Q964" s="44"/>
      <c r="R964" s="44"/>
      <c r="S964" s="44"/>
      <c r="T964" s="45"/>
      <c r="U964" s="46"/>
      <c r="V964" s="152"/>
    </row>
    <row r="965" spans="1:22" ht="12.75">
      <c r="A965" s="146"/>
      <c r="B965" s="141"/>
      <c r="C965" s="149" t="str">
        <f>IFERROR(VLOOKUP(B965,VALIDACIÓN!A:B,2,FALSE),"INDICAR DISTRITO")</f>
        <v>INDICAR DISTRITO</v>
      </c>
      <c r="D965" s="141"/>
      <c r="E965" s="141"/>
      <c r="F965" s="141"/>
      <c r="G965" s="141"/>
      <c r="H965" s="141"/>
      <c r="I965" s="141"/>
      <c r="J965" s="144"/>
      <c r="K965" s="141"/>
      <c r="L965" s="145" t="str">
        <f>CONCATENATE(H965," - ",I965)</f>
        <v xml:space="preserve"> - </v>
      </c>
      <c r="M965" s="25" t="str">
        <f ca="1">IFERROR(__xludf.DUMMYFUNCTION("IFERROR(ArrayFormula(QUERY(TRIM('VALIDACIÓN'!$C$2:$H$61),""SELECT Col2, Col3, Col4 WHERE Col1='""&amp;L965&amp;""'"")),""COMPLETAR LOS CAMPOS DE AÑO, CUATRIMESTRE Y ORIENTACIÓN"")"),"COMPLETAR LOS CAMPOS DE AÑO, CUATRIMESTRE Y ORIENTACIÓN")</f>
        <v>COMPLETAR LOS CAMPOS DE AÑO, CUATRIMESTRE Y ORIENTACIÓN</v>
      </c>
      <c r="N965" s="26"/>
      <c r="O965" s="27"/>
      <c r="P965" s="28"/>
      <c r="Q965" s="28"/>
      <c r="R965" s="28"/>
      <c r="S965" s="28"/>
      <c r="T965" s="29"/>
      <c r="U965" s="30"/>
      <c r="V965" s="150"/>
    </row>
    <row r="966" spans="1:22" ht="12.75">
      <c r="A966" s="147"/>
      <c r="B966" s="142"/>
      <c r="C966" s="142"/>
      <c r="D966" s="142"/>
      <c r="E966" s="142"/>
      <c r="F966" s="142"/>
      <c r="G966" s="142"/>
      <c r="H966" s="142"/>
      <c r="I966" s="142"/>
      <c r="J966" s="142"/>
      <c r="K966" s="142"/>
      <c r="L966" s="142"/>
      <c r="M966" s="31"/>
      <c r="N966" s="32"/>
      <c r="O966" s="33"/>
      <c r="P966" s="35"/>
      <c r="Q966" s="35"/>
      <c r="R966" s="34"/>
      <c r="S966" s="35"/>
      <c r="T966" s="36"/>
      <c r="U966" s="37"/>
      <c r="V966" s="151"/>
    </row>
    <row r="967" spans="1:22" ht="12.75">
      <c r="A967" s="147"/>
      <c r="B967" s="142"/>
      <c r="C967" s="142"/>
      <c r="D967" s="142"/>
      <c r="E967" s="142"/>
      <c r="F967" s="142"/>
      <c r="G967" s="142"/>
      <c r="H967" s="142"/>
      <c r="I967" s="142"/>
      <c r="J967" s="142"/>
      <c r="K967" s="142"/>
      <c r="L967" s="142"/>
      <c r="M967" s="31"/>
      <c r="N967" s="32"/>
      <c r="O967" s="33"/>
      <c r="P967" s="35"/>
      <c r="Q967" s="35"/>
      <c r="R967" s="34"/>
      <c r="S967" s="35"/>
      <c r="T967" s="36"/>
      <c r="U967" s="37"/>
      <c r="V967" s="151"/>
    </row>
    <row r="968" spans="1:22" ht="12.75">
      <c r="A968" s="147"/>
      <c r="B968" s="142"/>
      <c r="C968" s="142"/>
      <c r="D968" s="142"/>
      <c r="E968" s="142"/>
      <c r="F968" s="142"/>
      <c r="G968" s="142"/>
      <c r="H968" s="142"/>
      <c r="I968" s="142"/>
      <c r="J968" s="142"/>
      <c r="K968" s="142"/>
      <c r="L968" s="142"/>
      <c r="M968" s="31"/>
      <c r="N968" s="32"/>
      <c r="O968" s="33"/>
      <c r="P968" s="34"/>
      <c r="Q968" s="35"/>
      <c r="R968" s="35"/>
      <c r="S968" s="35"/>
      <c r="T968" s="38"/>
      <c r="U968" s="39"/>
      <c r="V968" s="151"/>
    </row>
    <row r="969" spans="1:22" ht="13.5" thickBot="1">
      <c r="A969" s="148"/>
      <c r="B969" s="143"/>
      <c r="C969" s="143"/>
      <c r="D969" s="143"/>
      <c r="E969" s="143"/>
      <c r="F969" s="143"/>
      <c r="G969" s="143"/>
      <c r="H969" s="143"/>
      <c r="I969" s="143"/>
      <c r="J969" s="143"/>
      <c r="K969" s="143"/>
      <c r="L969" s="143"/>
      <c r="M969" s="40"/>
      <c r="N969" s="41"/>
      <c r="O969" s="42"/>
      <c r="P969" s="44"/>
      <c r="Q969" s="44"/>
      <c r="R969" s="44"/>
      <c r="S969" s="44"/>
      <c r="T969" s="45"/>
      <c r="U969" s="46"/>
      <c r="V969" s="152"/>
    </row>
    <row r="970" spans="1:22" ht="12.75">
      <c r="A970" s="146"/>
      <c r="B970" s="141"/>
      <c r="C970" s="149" t="str">
        <f>IFERROR(VLOOKUP(B970,VALIDACIÓN!A:B,2,FALSE),"INDICAR DISTRITO")</f>
        <v>INDICAR DISTRITO</v>
      </c>
      <c r="D970" s="141"/>
      <c r="E970" s="141"/>
      <c r="F970" s="141"/>
      <c r="G970" s="141"/>
      <c r="H970" s="141"/>
      <c r="I970" s="141"/>
      <c r="J970" s="144"/>
      <c r="K970" s="141"/>
      <c r="L970" s="145" t="str">
        <f>CONCATENATE(H970," - ",I970)</f>
        <v xml:space="preserve"> - </v>
      </c>
      <c r="M970" s="25" t="str">
        <f ca="1">IFERROR(__xludf.DUMMYFUNCTION("IFERROR(ArrayFormula(QUERY(TRIM('VALIDACIÓN'!$C$2:$H$61),""SELECT Col2, Col3, Col4 WHERE Col1='""&amp;L970&amp;""'"")),""COMPLETAR LOS CAMPOS DE AÑO, CUATRIMESTRE Y ORIENTACIÓN"")"),"COMPLETAR LOS CAMPOS DE AÑO, CUATRIMESTRE Y ORIENTACIÓN")</f>
        <v>COMPLETAR LOS CAMPOS DE AÑO, CUATRIMESTRE Y ORIENTACIÓN</v>
      </c>
      <c r="N970" s="26"/>
      <c r="O970" s="27"/>
      <c r="P970" s="28"/>
      <c r="Q970" s="28"/>
      <c r="R970" s="28"/>
      <c r="S970" s="28"/>
      <c r="T970" s="29"/>
      <c r="U970" s="30"/>
      <c r="V970" s="150"/>
    </row>
    <row r="971" spans="1:22" ht="12.75">
      <c r="A971" s="147"/>
      <c r="B971" s="142"/>
      <c r="C971" s="142"/>
      <c r="D971" s="142"/>
      <c r="E971" s="142"/>
      <c r="F971" s="142"/>
      <c r="G971" s="142"/>
      <c r="H971" s="142"/>
      <c r="I971" s="142"/>
      <c r="J971" s="142"/>
      <c r="K971" s="142"/>
      <c r="L971" s="142"/>
      <c r="M971" s="31"/>
      <c r="N971" s="32"/>
      <c r="O971" s="33"/>
      <c r="P971" s="35"/>
      <c r="Q971" s="35"/>
      <c r="R971" s="34"/>
      <c r="S971" s="35"/>
      <c r="T971" s="36"/>
      <c r="U971" s="37"/>
      <c r="V971" s="151"/>
    </row>
    <row r="972" spans="1:22" ht="12.75">
      <c r="A972" s="147"/>
      <c r="B972" s="142"/>
      <c r="C972" s="142"/>
      <c r="D972" s="142"/>
      <c r="E972" s="142"/>
      <c r="F972" s="142"/>
      <c r="G972" s="142"/>
      <c r="H972" s="142"/>
      <c r="I972" s="142"/>
      <c r="J972" s="142"/>
      <c r="K972" s="142"/>
      <c r="L972" s="142"/>
      <c r="M972" s="31"/>
      <c r="N972" s="32"/>
      <c r="O972" s="33"/>
      <c r="P972" s="35"/>
      <c r="Q972" s="35"/>
      <c r="R972" s="34"/>
      <c r="S972" s="35"/>
      <c r="T972" s="36"/>
      <c r="U972" s="37"/>
      <c r="V972" s="151"/>
    </row>
    <row r="973" spans="1:22" ht="12.75">
      <c r="A973" s="147"/>
      <c r="B973" s="142"/>
      <c r="C973" s="142"/>
      <c r="D973" s="142"/>
      <c r="E973" s="142"/>
      <c r="F973" s="142"/>
      <c r="G973" s="142"/>
      <c r="H973" s="142"/>
      <c r="I973" s="142"/>
      <c r="J973" s="142"/>
      <c r="K973" s="142"/>
      <c r="L973" s="142"/>
      <c r="M973" s="31"/>
      <c r="N973" s="32"/>
      <c r="O973" s="33"/>
      <c r="P973" s="34"/>
      <c r="Q973" s="35"/>
      <c r="R973" s="35"/>
      <c r="S973" s="35"/>
      <c r="T973" s="38"/>
      <c r="U973" s="39"/>
      <c r="V973" s="151"/>
    </row>
    <row r="974" spans="1:22" ht="13.5" thickBot="1">
      <c r="A974" s="148"/>
      <c r="B974" s="143"/>
      <c r="C974" s="143"/>
      <c r="D974" s="143"/>
      <c r="E974" s="143"/>
      <c r="F974" s="143"/>
      <c r="G974" s="143"/>
      <c r="H974" s="143"/>
      <c r="I974" s="143"/>
      <c r="J974" s="143"/>
      <c r="K974" s="143"/>
      <c r="L974" s="143"/>
      <c r="M974" s="40"/>
      <c r="N974" s="41"/>
      <c r="O974" s="42"/>
      <c r="P974" s="44"/>
      <c r="Q974" s="44"/>
      <c r="R974" s="44"/>
      <c r="S974" s="44"/>
      <c r="T974" s="45"/>
      <c r="U974" s="46"/>
      <c r="V974" s="152"/>
    </row>
    <row r="975" spans="1:22" ht="12.75">
      <c r="A975" s="146"/>
      <c r="B975" s="141"/>
      <c r="C975" s="149" t="str">
        <f>IFERROR(VLOOKUP(B975,VALIDACIÓN!A:B,2,FALSE),"INDICAR DISTRITO")</f>
        <v>INDICAR DISTRITO</v>
      </c>
      <c r="D975" s="141"/>
      <c r="E975" s="141"/>
      <c r="F975" s="141"/>
      <c r="G975" s="141"/>
      <c r="H975" s="141"/>
      <c r="I975" s="141"/>
      <c r="J975" s="144"/>
      <c r="K975" s="141"/>
      <c r="L975" s="145" t="str">
        <f>CONCATENATE(H975," - ",I975)</f>
        <v xml:space="preserve"> - </v>
      </c>
      <c r="M975" s="25" t="str">
        <f ca="1">IFERROR(__xludf.DUMMYFUNCTION("IFERROR(ArrayFormula(QUERY(TRIM('VALIDACIÓN'!$C$2:$H$61),""SELECT Col2, Col3, Col4 WHERE Col1='""&amp;L975&amp;""'"")),""COMPLETAR LOS CAMPOS DE AÑO, CUATRIMESTRE Y ORIENTACIÓN"")"),"COMPLETAR LOS CAMPOS DE AÑO, CUATRIMESTRE Y ORIENTACIÓN")</f>
        <v>COMPLETAR LOS CAMPOS DE AÑO, CUATRIMESTRE Y ORIENTACIÓN</v>
      </c>
      <c r="N975" s="26"/>
      <c r="O975" s="27"/>
      <c r="P975" s="28"/>
      <c r="Q975" s="28"/>
      <c r="R975" s="28"/>
      <c r="S975" s="28"/>
      <c r="T975" s="29"/>
      <c r="U975" s="30"/>
      <c r="V975" s="150"/>
    </row>
    <row r="976" spans="1:22" ht="12.75">
      <c r="A976" s="147"/>
      <c r="B976" s="142"/>
      <c r="C976" s="142"/>
      <c r="D976" s="142"/>
      <c r="E976" s="142"/>
      <c r="F976" s="142"/>
      <c r="G976" s="142"/>
      <c r="H976" s="142"/>
      <c r="I976" s="142"/>
      <c r="J976" s="142"/>
      <c r="K976" s="142"/>
      <c r="L976" s="142"/>
      <c r="M976" s="31"/>
      <c r="N976" s="32"/>
      <c r="O976" s="33"/>
      <c r="P976" s="35"/>
      <c r="Q976" s="35"/>
      <c r="R976" s="34"/>
      <c r="S976" s="35"/>
      <c r="T976" s="36"/>
      <c r="U976" s="37"/>
      <c r="V976" s="151"/>
    </row>
    <row r="977" spans="1:22" ht="12.75">
      <c r="A977" s="147"/>
      <c r="B977" s="142"/>
      <c r="C977" s="142"/>
      <c r="D977" s="142"/>
      <c r="E977" s="142"/>
      <c r="F977" s="142"/>
      <c r="G977" s="142"/>
      <c r="H977" s="142"/>
      <c r="I977" s="142"/>
      <c r="J977" s="142"/>
      <c r="K977" s="142"/>
      <c r="L977" s="142"/>
      <c r="M977" s="31"/>
      <c r="N977" s="32"/>
      <c r="O977" s="33"/>
      <c r="P977" s="35"/>
      <c r="Q977" s="35"/>
      <c r="R977" s="34"/>
      <c r="S977" s="35"/>
      <c r="T977" s="36"/>
      <c r="U977" s="37"/>
      <c r="V977" s="151"/>
    </row>
    <row r="978" spans="1:22" ht="12.75">
      <c r="A978" s="147"/>
      <c r="B978" s="142"/>
      <c r="C978" s="142"/>
      <c r="D978" s="142"/>
      <c r="E978" s="142"/>
      <c r="F978" s="142"/>
      <c r="G978" s="142"/>
      <c r="H978" s="142"/>
      <c r="I978" s="142"/>
      <c r="J978" s="142"/>
      <c r="K978" s="142"/>
      <c r="L978" s="142"/>
      <c r="M978" s="31"/>
      <c r="N978" s="32"/>
      <c r="O978" s="33"/>
      <c r="P978" s="34"/>
      <c r="Q978" s="35"/>
      <c r="R978" s="35"/>
      <c r="S978" s="35"/>
      <c r="T978" s="38"/>
      <c r="U978" s="39"/>
      <c r="V978" s="151"/>
    </row>
    <row r="979" spans="1:22" ht="13.5" thickBot="1">
      <c r="A979" s="148"/>
      <c r="B979" s="143"/>
      <c r="C979" s="143"/>
      <c r="D979" s="143"/>
      <c r="E979" s="143"/>
      <c r="F979" s="143"/>
      <c r="G979" s="143"/>
      <c r="H979" s="143"/>
      <c r="I979" s="143"/>
      <c r="J979" s="143"/>
      <c r="K979" s="143"/>
      <c r="L979" s="143"/>
      <c r="M979" s="40"/>
      <c r="N979" s="41"/>
      <c r="O979" s="42"/>
      <c r="P979" s="44"/>
      <c r="Q979" s="44"/>
      <c r="R979" s="44"/>
      <c r="S979" s="44"/>
      <c r="T979" s="45"/>
      <c r="U979" s="46"/>
      <c r="V979" s="152"/>
    </row>
    <row r="980" spans="1:22" ht="12.75">
      <c r="A980" s="146"/>
      <c r="B980" s="141"/>
      <c r="C980" s="149" t="str">
        <f>IFERROR(VLOOKUP(B980,VALIDACIÓN!A:B,2,FALSE),"INDICAR DISTRITO")</f>
        <v>INDICAR DISTRITO</v>
      </c>
      <c r="D980" s="141"/>
      <c r="E980" s="141"/>
      <c r="F980" s="141"/>
      <c r="G980" s="141"/>
      <c r="H980" s="141"/>
      <c r="I980" s="141"/>
      <c r="J980" s="144"/>
      <c r="K980" s="141"/>
      <c r="L980" s="145" t="str">
        <f>CONCATENATE(H980," - ",I980)</f>
        <v xml:space="preserve"> - </v>
      </c>
      <c r="M980" s="25" t="str">
        <f ca="1">IFERROR(__xludf.DUMMYFUNCTION("IFERROR(ArrayFormula(QUERY(TRIM('VALIDACIÓN'!$C$2:$H$61),""SELECT Col2, Col3, Col4 WHERE Col1='""&amp;L980&amp;""'"")),""COMPLETAR LOS CAMPOS DE AÑO, CUATRIMESTRE Y ORIENTACIÓN"")"),"COMPLETAR LOS CAMPOS DE AÑO, CUATRIMESTRE Y ORIENTACIÓN")</f>
        <v>COMPLETAR LOS CAMPOS DE AÑO, CUATRIMESTRE Y ORIENTACIÓN</v>
      </c>
      <c r="N980" s="26"/>
      <c r="O980" s="27"/>
      <c r="P980" s="28"/>
      <c r="Q980" s="28"/>
      <c r="R980" s="28"/>
      <c r="S980" s="28"/>
      <c r="T980" s="29"/>
      <c r="U980" s="30"/>
      <c r="V980" s="150"/>
    </row>
    <row r="981" spans="1:22" ht="12.75">
      <c r="A981" s="147"/>
      <c r="B981" s="142"/>
      <c r="C981" s="142"/>
      <c r="D981" s="142"/>
      <c r="E981" s="142"/>
      <c r="F981" s="142"/>
      <c r="G981" s="142"/>
      <c r="H981" s="142"/>
      <c r="I981" s="142"/>
      <c r="J981" s="142"/>
      <c r="K981" s="142"/>
      <c r="L981" s="142"/>
      <c r="M981" s="31"/>
      <c r="N981" s="32"/>
      <c r="O981" s="33"/>
      <c r="P981" s="35"/>
      <c r="Q981" s="35"/>
      <c r="R981" s="34"/>
      <c r="S981" s="35"/>
      <c r="T981" s="36"/>
      <c r="U981" s="37"/>
      <c r="V981" s="151"/>
    </row>
    <row r="982" spans="1:22" ht="12.75">
      <c r="A982" s="147"/>
      <c r="B982" s="142"/>
      <c r="C982" s="142"/>
      <c r="D982" s="142"/>
      <c r="E982" s="142"/>
      <c r="F982" s="142"/>
      <c r="G982" s="142"/>
      <c r="H982" s="142"/>
      <c r="I982" s="142"/>
      <c r="J982" s="142"/>
      <c r="K982" s="142"/>
      <c r="L982" s="142"/>
      <c r="M982" s="31"/>
      <c r="N982" s="32"/>
      <c r="O982" s="33"/>
      <c r="P982" s="35"/>
      <c r="Q982" s="35"/>
      <c r="R982" s="34"/>
      <c r="S982" s="35"/>
      <c r="T982" s="36"/>
      <c r="U982" s="37"/>
      <c r="V982" s="151"/>
    </row>
    <row r="983" spans="1:22" ht="12.75">
      <c r="A983" s="147"/>
      <c r="B983" s="142"/>
      <c r="C983" s="142"/>
      <c r="D983" s="142"/>
      <c r="E983" s="142"/>
      <c r="F983" s="142"/>
      <c r="G983" s="142"/>
      <c r="H983" s="142"/>
      <c r="I983" s="142"/>
      <c r="J983" s="142"/>
      <c r="K983" s="142"/>
      <c r="L983" s="142"/>
      <c r="M983" s="31"/>
      <c r="N983" s="32"/>
      <c r="O983" s="33"/>
      <c r="P983" s="34"/>
      <c r="Q983" s="35"/>
      <c r="R983" s="35"/>
      <c r="S983" s="35"/>
      <c r="T983" s="38"/>
      <c r="U983" s="39"/>
      <c r="V983" s="151"/>
    </row>
    <row r="984" spans="1:22" ht="13.5" thickBot="1">
      <c r="A984" s="148"/>
      <c r="B984" s="143"/>
      <c r="C984" s="143"/>
      <c r="D984" s="143"/>
      <c r="E984" s="143"/>
      <c r="F984" s="143"/>
      <c r="G984" s="143"/>
      <c r="H984" s="143"/>
      <c r="I984" s="143"/>
      <c r="J984" s="143"/>
      <c r="K984" s="143"/>
      <c r="L984" s="143"/>
      <c r="M984" s="40"/>
      <c r="N984" s="41"/>
      <c r="O984" s="42"/>
      <c r="P984" s="44"/>
      <c r="Q984" s="44"/>
      <c r="R984" s="44"/>
      <c r="S984" s="44"/>
      <c r="T984" s="45"/>
      <c r="U984" s="46"/>
      <c r="V984" s="152"/>
    </row>
    <row r="985" spans="1:22" ht="12.75">
      <c r="A985" s="146"/>
      <c r="B985" s="141"/>
      <c r="C985" s="149" t="str">
        <f>IFERROR(VLOOKUP(B985,VALIDACIÓN!A:B,2,FALSE),"INDICAR DISTRITO")</f>
        <v>INDICAR DISTRITO</v>
      </c>
      <c r="D985" s="141"/>
      <c r="E985" s="141"/>
      <c r="F985" s="141"/>
      <c r="G985" s="141"/>
      <c r="H985" s="141"/>
      <c r="I985" s="141"/>
      <c r="J985" s="144"/>
      <c r="K985" s="141"/>
      <c r="L985" s="145" t="str">
        <f>CONCATENATE(H985," - ",I985)</f>
        <v xml:space="preserve"> - </v>
      </c>
      <c r="M985" s="25" t="str">
        <f ca="1">IFERROR(__xludf.DUMMYFUNCTION("IFERROR(ArrayFormula(QUERY(TRIM('VALIDACIÓN'!$C$2:$H$61),""SELECT Col2, Col3, Col4 WHERE Col1='""&amp;L985&amp;""'"")),""COMPLETAR LOS CAMPOS DE AÑO, CUATRIMESTRE Y ORIENTACIÓN"")"),"COMPLETAR LOS CAMPOS DE AÑO, CUATRIMESTRE Y ORIENTACIÓN")</f>
        <v>COMPLETAR LOS CAMPOS DE AÑO, CUATRIMESTRE Y ORIENTACIÓN</v>
      </c>
      <c r="N985" s="26"/>
      <c r="O985" s="27"/>
      <c r="P985" s="28"/>
      <c r="Q985" s="28"/>
      <c r="R985" s="28"/>
      <c r="S985" s="28"/>
      <c r="T985" s="29"/>
      <c r="U985" s="30"/>
      <c r="V985" s="150"/>
    </row>
    <row r="986" spans="1:22" ht="12.75">
      <c r="A986" s="147"/>
      <c r="B986" s="142"/>
      <c r="C986" s="142"/>
      <c r="D986" s="142"/>
      <c r="E986" s="142"/>
      <c r="F986" s="142"/>
      <c r="G986" s="142"/>
      <c r="H986" s="142"/>
      <c r="I986" s="142"/>
      <c r="J986" s="142"/>
      <c r="K986" s="142"/>
      <c r="L986" s="142"/>
      <c r="M986" s="31"/>
      <c r="N986" s="32"/>
      <c r="O986" s="33"/>
      <c r="P986" s="35"/>
      <c r="Q986" s="35"/>
      <c r="R986" s="34"/>
      <c r="S986" s="35"/>
      <c r="T986" s="36"/>
      <c r="U986" s="37"/>
      <c r="V986" s="151"/>
    </row>
    <row r="987" spans="1:22" ht="12.75">
      <c r="A987" s="147"/>
      <c r="B987" s="142"/>
      <c r="C987" s="142"/>
      <c r="D987" s="142"/>
      <c r="E987" s="142"/>
      <c r="F987" s="142"/>
      <c r="G987" s="142"/>
      <c r="H987" s="142"/>
      <c r="I987" s="142"/>
      <c r="J987" s="142"/>
      <c r="K987" s="142"/>
      <c r="L987" s="142"/>
      <c r="M987" s="31"/>
      <c r="N987" s="32"/>
      <c r="O987" s="33"/>
      <c r="P987" s="35"/>
      <c r="Q987" s="35"/>
      <c r="R987" s="34"/>
      <c r="S987" s="35"/>
      <c r="T987" s="36"/>
      <c r="U987" s="37"/>
      <c r="V987" s="151"/>
    </row>
    <row r="988" spans="1:22" ht="12.75">
      <c r="A988" s="147"/>
      <c r="B988" s="142"/>
      <c r="C988" s="142"/>
      <c r="D988" s="142"/>
      <c r="E988" s="142"/>
      <c r="F988" s="142"/>
      <c r="G988" s="142"/>
      <c r="H988" s="142"/>
      <c r="I988" s="142"/>
      <c r="J988" s="142"/>
      <c r="K988" s="142"/>
      <c r="L988" s="142"/>
      <c r="M988" s="31"/>
      <c r="N988" s="32"/>
      <c r="O988" s="33"/>
      <c r="P988" s="34"/>
      <c r="Q988" s="35"/>
      <c r="R988" s="35"/>
      <c r="S988" s="35"/>
      <c r="T988" s="38"/>
      <c r="U988" s="39"/>
      <c r="V988" s="151"/>
    </row>
    <row r="989" spans="1:22" ht="13.5" thickBot="1">
      <c r="A989" s="148"/>
      <c r="B989" s="143"/>
      <c r="C989" s="143"/>
      <c r="D989" s="143"/>
      <c r="E989" s="143"/>
      <c r="F989" s="143"/>
      <c r="G989" s="143"/>
      <c r="H989" s="143"/>
      <c r="I989" s="143"/>
      <c r="J989" s="143"/>
      <c r="K989" s="143"/>
      <c r="L989" s="143"/>
      <c r="M989" s="40"/>
      <c r="N989" s="41"/>
      <c r="O989" s="42"/>
      <c r="P989" s="44"/>
      <c r="Q989" s="44"/>
      <c r="R989" s="44"/>
      <c r="S989" s="44"/>
      <c r="T989" s="45"/>
      <c r="U989" s="46"/>
      <c r="V989" s="152"/>
    </row>
    <row r="990" spans="1:22" ht="12.75">
      <c r="A990" s="146"/>
      <c r="B990" s="141"/>
      <c r="C990" s="149" t="str">
        <f>IFERROR(VLOOKUP(B990,VALIDACIÓN!A:B,2,FALSE),"INDICAR DISTRITO")</f>
        <v>INDICAR DISTRITO</v>
      </c>
      <c r="D990" s="141"/>
      <c r="E990" s="141"/>
      <c r="F990" s="141"/>
      <c r="G990" s="141"/>
      <c r="H990" s="141"/>
      <c r="I990" s="141"/>
      <c r="J990" s="144"/>
      <c r="K990" s="141"/>
      <c r="L990" s="145" t="str">
        <f>CONCATENATE(H990," - ",I990)</f>
        <v xml:space="preserve"> - </v>
      </c>
      <c r="M990" s="25" t="str">
        <f ca="1">IFERROR(__xludf.DUMMYFUNCTION("IFERROR(ArrayFormula(QUERY(TRIM('VALIDACIÓN'!$C$2:$H$61),""SELECT Col2, Col3, Col4 WHERE Col1='""&amp;L990&amp;""'"")),""COMPLETAR LOS CAMPOS DE AÑO, CUATRIMESTRE Y ORIENTACIÓN"")"),"COMPLETAR LOS CAMPOS DE AÑO, CUATRIMESTRE Y ORIENTACIÓN")</f>
        <v>COMPLETAR LOS CAMPOS DE AÑO, CUATRIMESTRE Y ORIENTACIÓN</v>
      </c>
      <c r="N990" s="26"/>
      <c r="O990" s="27"/>
      <c r="P990" s="28"/>
      <c r="Q990" s="28"/>
      <c r="R990" s="28"/>
      <c r="S990" s="28"/>
      <c r="T990" s="29"/>
      <c r="U990" s="30"/>
      <c r="V990" s="150"/>
    </row>
    <row r="991" spans="1:22" ht="12.75">
      <c r="A991" s="147"/>
      <c r="B991" s="142"/>
      <c r="C991" s="142"/>
      <c r="D991" s="142"/>
      <c r="E991" s="142"/>
      <c r="F991" s="142"/>
      <c r="G991" s="142"/>
      <c r="H991" s="142"/>
      <c r="I991" s="142"/>
      <c r="J991" s="142"/>
      <c r="K991" s="142"/>
      <c r="L991" s="142"/>
      <c r="M991" s="31"/>
      <c r="N991" s="32"/>
      <c r="O991" s="33"/>
      <c r="P991" s="35"/>
      <c r="Q991" s="35"/>
      <c r="R991" s="34"/>
      <c r="S991" s="35"/>
      <c r="T991" s="36"/>
      <c r="U991" s="37"/>
      <c r="V991" s="151"/>
    </row>
    <row r="992" spans="1:22" ht="12.75">
      <c r="A992" s="147"/>
      <c r="B992" s="142"/>
      <c r="C992" s="142"/>
      <c r="D992" s="142"/>
      <c r="E992" s="142"/>
      <c r="F992" s="142"/>
      <c r="G992" s="142"/>
      <c r="H992" s="142"/>
      <c r="I992" s="142"/>
      <c r="J992" s="142"/>
      <c r="K992" s="142"/>
      <c r="L992" s="142"/>
      <c r="M992" s="31"/>
      <c r="N992" s="32"/>
      <c r="O992" s="33"/>
      <c r="P992" s="35"/>
      <c r="Q992" s="35"/>
      <c r="R992" s="34"/>
      <c r="S992" s="35"/>
      <c r="T992" s="36"/>
      <c r="U992" s="37"/>
      <c r="V992" s="151"/>
    </row>
    <row r="993" spans="1:22" ht="12.75">
      <c r="A993" s="147"/>
      <c r="B993" s="142"/>
      <c r="C993" s="142"/>
      <c r="D993" s="142"/>
      <c r="E993" s="142"/>
      <c r="F993" s="142"/>
      <c r="G993" s="142"/>
      <c r="H993" s="142"/>
      <c r="I993" s="142"/>
      <c r="J993" s="142"/>
      <c r="K993" s="142"/>
      <c r="L993" s="142"/>
      <c r="M993" s="31"/>
      <c r="N993" s="32"/>
      <c r="O993" s="33"/>
      <c r="P993" s="34"/>
      <c r="Q993" s="35"/>
      <c r="R993" s="35"/>
      <c r="S993" s="35"/>
      <c r="T993" s="38"/>
      <c r="U993" s="39"/>
      <c r="V993" s="151"/>
    </row>
    <row r="994" spans="1:22" ht="13.5" thickBot="1">
      <c r="A994" s="148"/>
      <c r="B994" s="143"/>
      <c r="C994" s="143"/>
      <c r="D994" s="143"/>
      <c r="E994" s="143"/>
      <c r="F994" s="143"/>
      <c r="G994" s="143"/>
      <c r="H994" s="143"/>
      <c r="I994" s="143"/>
      <c r="J994" s="143"/>
      <c r="K994" s="143"/>
      <c r="L994" s="143"/>
      <c r="M994" s="40"/>
      <c r="N994" s="41"/>
      <c r="O994" s="42"/>
      <c r="P994" s="44"/>
      <c r="Q994" s="44"/>
      <c r="R994" s="44"/>
      <c r="S994" s="44"/>
      <c r="T994" s="45"/>
      <c r="U994" s="46"/>
      <c r="V994" s="152"/>
    </row>
    <row r="995" spans="1:22" ht="12.75">
      <c r="A995" s="146"/>
      <c r="B995" s="141"/>
      <c r="C995" s="149" t="str">
        <f>IFERROR(VLOOKUP(B995,VALIDACIÓN!A:B,2,FALSE),"INDICAR DISTRITO")</f>
        <v>INDICAR DISTRITO</v>
      </c>
      <c r="D995" s="141"/>
      <c r="E995" s="141"/>
      <c r="F995" s="141"/>
      <c r="G995" s="141"/>
      <c r="H995" s="141"/>
      <c r="I995" s="141"/>
      <c r="J995" s="144"/>
      <c r="K995" s="141"/>
      <c r="L995" s="145" t="str">
        <f>CONCATENATE(H995," - ",I995)</f>
        <v xml:space="preserve"> - </v>
      </c>
      <c r="M995" s="25" t="str">
        <f ca="1">IFERROR(__xludf.DUMMYFUNCTION("IFERROR(ArrayFormula(QUERY(TRIM('VALIDACIÓN'!$C$2:$H$61),""SELECT Col2, Col3, Col4 WHERE Col1='""&amp;L995&amp;""'"")),""COMPLETAR LOS CAMPOS DE AÑO, CUATRIMESTRE Y ORIENTACIÓN"")"),"COMPLETAR LOS CAMPOS DE AÑO, CUATRIMESTRE Y ORIENTACIÓN")</f>
        <v>COMPLETAR LOS CAMPOS DE AÑO, CUATRIMESTRE Y ORIENTACIÓN</v>
      </c>
      <c r="N995" s="26"/>
      <c r="O995" s="27"/>
      <c r="P995" s="28"/>
      <c r="Q995" s="28"/>
      <c r="R995" s="28"/>
      <c r="S995" s="28"/>
      <c r="T995" s="29"/>
      <c r="U995" s="30"/>
      <c r="V995" s="150"/>
    </row>
    <row r="996" spans="1:22" ht="12.75">
      <c r="A996" s="147"/>
      <c r="B996" s="142"/>
      <c r="C996" s="142"/>
      <c r="D996" s="142"/>
      <c r="E996" s="142"/>
      <c r="F996" s="142"/>
      <c r="G996" s="142"/>
      <c r="H996" s="142"/>
      <c r="I996" s="142"/>
      <c r="J996" s="142"/>
      <c r="K996" s="142"/>
      <c r="L996" s="142"/>
      <c r="M996" s="31"/>
      <c r="N996" s="32"/>
      <c r="O996" s="33"/>
      <c r="P996" s="35"/>
      <c r="Q996" s="35"/>
      <c r="R996" s="34"/>
      <c r="S996" s="35"/>
      <c r="T996" s="36"/>
      <c r="U996" s="37"/>
      <c r="V996" s="151"/>
    </row>
    <row r="997" spans="1:22" ht="12.75">
      <c r="A997" s="147"/>
      <c r="B997" s="142"/>
      <c r="C997" s="142"/>
      <c r="D997" s="142"/>
      <c r="E997" s="142"/>
      <c r="F997" s="142"/>
      <c r="G997" s="142"/>
      <c r="H997" s="142"/>
      <c r="I997" s="142"/>
      <c r="J997" s="142"/>
      <c r="K997" s="142"/>
      <c r="L997" s="142"/>
      <c r="M997" s="31"/>
      <c r="N997" s="32"/>
      <c r="O997" s="33"/>
      <c r="P997" s="35"/>
      <c r="Q997" s="35"/>
      <c r="R997" s="34"/>
      <c r="S997" s="35"/>
      <c r="T997" s="36"/>
      <c r="U997" s="37"/>
      <c r="V997" s="151"/>
    </row>
    <row r="998" spans="1:22" ht="12.75">
      <c r="A998" s="147"/>
      <c r="B998" s="142"/>
      <c r="C998" s="142"/>
      <c r="D998" s="142"/>
      <c r="E998" s="142"/>
      <c r="F998" s="142"/>
      <c r="G998" s="142"/>
      <c r="H998" s="142"/>
      <c r="I998" s="142"/>
      <c r="J998" s="142"/>
      <c r="K998" s="142"/>
      <c r="L998" s="142"/>
      <c r="M998" s="31"/>
      <c r="N998" s="32"/>
      <c r="O998" s="33"/>
      <c r="P998" s="34"/>
      <c r="Q998" s="35"/>
      <c r="R998" s="35"/>
      <c r="S998" s="35"/>
      <c r="T998" s="38"/>
      <c r="U998" s="39"/>
      <c r="V998" s="151"/>
    </row>
    <row r="999" spans="1:22" ht="13.5" thickBot="1">
      <c r="A999" s="148"/>
      <c r="B999" s="143"/>
      <c r="C999" s="143"/>
      <c r="D999" s="143"/>
      <c r="E999" s="143"/>
      <c r="F999" s="143"/>
      <c r="G999" s="143"/>
      <c r="H999" s="143"/>
      <c r="I999" s="143"/>
      <c r="J999" s="143"/>
      <c r="K999" s="143"/>
      <c r="L999" s="143"/>
      <c r="M999" s="40"/>
      <c r="N999" s="41"/>
      <c r="O999" s="42"/>
      <c r="P999" s="44"/>
      <c r="Q999" s="44"/>
      <c r="R999" s="44"/>
      <c r="S999" s="44"/>
      <c r="T999" s="45"/>
      <c r="U999" s="46"/>
      <c r="V999" s="152"/>
    </row>
    <row r="1000" spans="1:22" ht="12.75">
      <c r="A1000" s="146"/>
      <c r="B1000" s="141"/>
      <c r="C1000" s="149" t="str">
        <f>IFERROR(VLOOKUP(B1000,VALIDACIÓN!A:B,2,FALSE),"INDICAR DISTRITO")</f>
        <v>INDICAR DISTRITO</v>
      </c>
      <c r="D1000" s="141"/>
      <c r="E1000" s="141"/>
      <c r="F1000" s="141"/>
      <c r="G1000" s="141"/>
      <c r="H1000" s="141"/>
      <c r="I1000" s="141"/>
      <c r="J1000" s="144"/>
      <c r="K1000" s="141"/>
      <c r="L1000" s="145" t="str">
        <f>CONCATENATE(H1000," - ",I1000)</f>
        <v xml:space="preserve"> - </v>
      </c>
      <c r="M1000" s="25" t="str">
        <f ca="1">IFERROR(__xludf.DUMMYFUNCTION("IFERROR(ArrayFormula(QUERY(TRIM('VALIDACIÓN'!$C$2:$H$61),""SELECT Col2, Col3, Col4 WHERE Col1='""&amp;L1000&amp;""'"")),""COMPLETAR LOS CAMPOS DE AÑO, CUATRIMESTRE Y ORIENTACIÓN"")"),"COMPLETAR LOS CAMPOS DE AÑO, CUATRIMESTRE Y ORIENTACIÓN")</f>
        <v>COMPLETAR LOS CAMPOS DE AÑO, CUATRIMESTRE Y ORIENTACIÓN</v>
      </c>
      <c r="N1000" s="26"/>
      <c r="O1000" s="27"/>
      <c r="P1000" s="28"/>
      <c r="Q1000" s="28"/>
      <c r="R1000" s="28"/>
      <c r="S1000" s="28"/>
      <c r="T1000" s="29"/>
      <c r="U1000" s="30"/>
      <c r="V1000" s="150"/>
    </row>
    <row r="1001" spans="1:22" ht="12.75">
      <c r="A1001" s="147"/>
      <c r="B1001" s="142"/>
      <c r="C1001" s="142"/>
      <c r="D1001" s="142"/>
      <c r="E1001" s="142"/>
      <c r="F1001" s="142"/>
      <c r="G1001" s="142"/>
      <c r="H1001" s="142"/>
      <c r="I1001" s="142"/>
      <c r="J1001" s="142"/>
      <c r="K1001" s="142"/>
      <c r="L1001" s="142"/>
      <c r="M1001" s="31"/>
      <c r="N1001" s="32"/>
      <c r="O1001" s="33"/>
      <c r="P1001" s="35"/>
      <c r="Q1001" s="35"/>
      <c r="R1001" s="34"/>
      <c r="S1001" s="35"/>
      <c r="T1001" s="36"/>
      <c r="U1001" s="37"/>
      <c r="V1001" s="151"/>
    </row>
    <row r="1002" spans="1:22" ht="12.75">
      <c r="A1002" s="147"/>
      <c r="B1002" s="142"/>
      <c r="C1002" s="142"/>
      <c r="D1002" s="142"/>
      <c r="E1002" s="142"/>
      <c r="F1002" s="142"/>
      <c r="G1002" s="142"/>
      <c r="H1002" s="142"/>
      <c r="I1002" s="142"/>
      <c r="J1002" s="142"/>
      <c r="K1002" s="142"/>
      <c r="L1002" s="142"/>
      <c r="M1002" s="31"/>
      <c r="N1002" s="32"/>
      <c r="O1002" s="33"/>
      <c r="P1002" s="35"/>
      <c r="Q1002" s="35"/>
      <c r="R1002" s="34"/>
      <c r="S1002" s="35"/>
      <c r="T1002" s="36"/>
      <c r="U1002" s="37"/>
      <c r="V1002" s="151"/>
    </row>
    <row r="1003" spans="1:22" ht="12.75">
      <c r="A1003" s="147"/>
      <c r="B1003" s="142"/>
      <c r="C1003" s="142"/>
      <c r="D1003" s="142"/>
      <c r="E1003" s="142"/>
      <c r="F1003" s="142"/>
      <c r="G1003" s="142"/>
      <c r="H1003" s="142"/>
      <c r="I1003" s="142"/>
      <c r="J1003" s="142"/>
      <c r="K1003" s="142"/>
      <c r="L1003" s="142"/>
      <c r="M1003" s="31"/>
      <c r="N1003" s="32"/>
      <c r="O1003" s="33"/>
      <c r="P1003" s="34"/>
      <c r="Q1003" s="35"/>
      <c r="R1003" s="35"/>
      <c r="S1003" s="35"/>
      <c r="T1003" s="38"/>
      <c r="U1003" s="39"/>
      <c r="V1003" s="151"/>
    </row>
    <row r="1004" spans="1:22" ht="13.5" thickBot="1">
      <c r="A1004" s="148"/>
      <c r="B1004" s="143"/>
      <c r="C1004" s="143"/>
      <c r="D1004" s="143"/>
      <c r="E1004" s="143"/>
      <c r="F1004" s="143"/>
      <c r="G1004" s="143"/>
      <c r="H1004" s="143"/>
      <c r="I1004" s="143"/>
      <c r="J1004" s="143"/>
      <c r="K1004" s="143"/>
      <c r="L1004" s="143"/>
      <c r="M1004" s="40"/>
      <c r="N1004" s="41"/>
      <c r="O1004" s="42"/>
      <c r="P1004" s="44"/>
      <c r="Q1004" s="44"/>
      <c r="R1004" s="44"/>
      <c r="S1004" s="44"/>
      <c r="T1004" s="45"/>
      <c r="U1004" s="46"/>
      <c r="V1004" s="152"/>
    </row>
    <row r="1005" spans="1:22" ht="12.75">
      <c r="A1005" s="146"/>
      <c r="B1005" s="141"/>
      <c r="C1005" s="149" t="str">
        <f>IFERROR(VLOOKUP(B1005,VALIDACIÓN!A:B,2,FALSE),"INDICAR DISTRITO")</f>
        <v>INDICAR DISTRITO</v>
      </c>
      <c r="D1005" s="141"/>
      <c r="E1005" s="141"/>
      <c r="F1005" s="141"/>
      <c r="G1005" s="141"/>
      <c r="H1005" s="141"/>
      <c r="I1005" s="141"/>
      <c r="J1005" s="144"/>
      <c r="K1005" s="141"/>
      <c r="L1005" s="145" t="str">
        <f>CONCATENATE(H1005," - ",I1005)</f>
        <v xml:space="preserve"> - </v>
      </c>
      <c r="M1005" s="25" t="str">
        <f ca="1">IFERROR(__xludf.DUMMYFUNCTION("IFERROR(ArrayFormula(QUERY(TRIM('VALIDACIÓN'!$C$2:$H$61),""SELECT Col2, Col3, Col4 WHERE Col1='""&amp;L1005&amp;""'"")),""COMPLETAR LOS CAMPOS DE AÑO, CUATRIMESTRE Y ORIENTACIÓN"")"),"COMPLETAR LOS CAMPOS DE AÑO, CUATRIMESTRE Y ORIENTACIÓN")</f>
        <v>COMPLETAR LOS CAMPOS DE AÑO, CUATRIMESTRE Y ORIENTACIÓN</v>
      </c>
      <c r="N1005" s="26"/>
      <c r="O1005" s="27"/>
      <c r="P1005" s="28"/>
      <c r="Q1005" s="28"/>
      <c r="R1005" s="28"/>
      <c r="S1005" s="28"/>
      <c r="T1005" s="29"/>
      <c r="U1005" s="30"/>
      <c r="V1005" s="150"/>
    </row>
    <row r="1006" spans="1:22" ht="12.75">
      <c r="A1006" s="147"/>
      <c r="B1006" s="142"/>
      <c r="C1006" s="142"/>
      <c r="D1006" s="142"/>
      <c r="E1006" s="142"/>
      <c r="F1006" s="142"/>
      <c r="G1006" s="142"/>
      <c r="H1006" s="142"/>
      <c r="I1006" s="142"/>
      <c r="J1006" s="142"/>
      <c r="K1006" s="142"/>
      <c r="L1006" s="142"/>
      <c r="M1006" s="31"/>
      <c r="N1006" s="32"/>
      <c r="O1006" s="33"/>
      <c r="P1006" s="35"/>
      <c r="Q1006" s="35"/>
      <c r="R1006" s="34"/>
      <c r="S1006" s="35"/>
      <c r="T1006" s="36"/>
      <c r="U1006" s="37"/>
      <c r="V1006" s="151"/>
    </row>
    <row r="1007" spans="1:22" ht="12.75">
      <c r="A1007" s="147"/>
      <c r="B1007" s="142"/>
      <c r="C1007" s="142"/>
      <c r="D1007" s="142"/>
      <c r="E1007" s="142"/>
      <c r="F1007" s="142"/>
      <c r="G1007" s="142"/>
      <c r="H1007" s="142"/>
      <c r="I1007" s="142"/>
      <c r="J1007" s="142"/>
      <c r="K1007" s="142"/>
      <c r="L1007" s="142"/>
      <c r="M1007" s="31"/>
      <c r="N1007" s="32"/>
      <c r="O1007" s="33"/>
      <c r="P1007" s="35"/>
      <c r="Q1007" s="35"/>
      <c r="R1007" s="34"/>
      <c r="S1007" s="35"/>
      <c r="T1007" s="36"/>
      <c r="U1007" s="37"/>
      <c r="V1007" s="151"/>
    </row>
    <row r="1008" spans="1:22" ht="12.75">
      <c r="A1008" s="147"/>
      <c r="B1008" s="142"/>
      <c r="C1008" s="142"/>
      <c r="D1008" s="142"/>
      <c r="E1008" s="142"/>
      <c r="F1008" s="142"/>
      <c r="G1008" s="142"/>
      <c r="H1008" s="142"/>
      <c r="I1008" s="142"/>
      <c r="J1008" s="142"/>
      <c r="K1008" s="142"/>
      <c r="L1008" s="142"/>
      <c r="M1008" s="31"/>
      <c r="N1008" s="32"/>
      <c r="O1008" s="33"/>
      <c r="P1008" s="34"/>
      <c r="Q1008" s="35"/>
      <c r="R1008" s="35"/>
      <c r="S1008" s="35"/>
      <c r="T1008" s="38"/>
      <c r="U1008" s="39"/>
      <c r="V1008" s="151"/>
    </row>
    <row r="1009" spans="1:22" ht="13.5" thickBot="1">
      <c r="A1009" s="148"/>
      <c r="B1009" s="143"/>
      <c r="C1009" s="143"/>
      <c r="D1009" s="143"/>
      <c r="E1009" s="143"/>
      <c r="F1009" s="143"/>
      <c r="G1009" s="143"/>
      <c r="H1009" s="143"/>
      <c r="I1009" s="143"/>
      <c r="J1009" s="143"/>
      <c r="K1009" s="143"/>
      <c r="L1009" s="143"/>
      <c r="M1009" s="40"/>
      <c r="N1009" s="41"/>
      <c r="O1009" s="42"/>
      <c r="P1009" s="44"/>
      <c r="Q1009" s="44"/>
      <c r="R1009" s="44"/>
      <c r="S1009" s="44"/>
      <c r="T1009" s="45"/>
      <c r="U1009" s="46"/>
      <c r="V1009" s="152"/>
    </row>
    <row r="1010" spans="1:22" ht="12.75">
      <c r="A1010" s="146"/>
      <c r="B1010" s="141"/>
      <c r="C1010" s="149" t="str">
        <f>IFERROR(VLOOKUP(B1010,VALIDACIÓN!A:B,2,FALSE),"INDICAR DISTRITO")</f>
        <v>INDICAR DISTRITO</v>
      </c>
      <c r="D1010" s="141"/>
      <c r="E1010" s="141"/>
      <c r="F1010" s="141"/>
      <c r="G1010" s="141"/>
      <c r="H1010" s="141"/>
      <c r="I1010" s="141"/>
      <c r="J1010" s="144"/>
      <c r="K1010" s="141"/>
      <c r="L1010" s="145" t="str">
        <f>CONCATENATE(H1010," - ",I1010)</f>
        <v xml:space="preserve"> - </v>
      </c>
      <c r="M1010" s="25" t="str">
        <f ca="1">IFERROR(__xludf.DUMMYFUNCTION("IFERROR(ArrayFormula(QUERY(TRIM('VALIDACIÓN'!$C$2:$H$61),""SELECT Col2, Col3, Col4 WHERE Col1='""&amp;L1010&amp;""'"")),""COMPLETAR LOS CAMPOS DE AÑO, CUATRIMESTRE Y ORIENTACIÓN"")"),"COMPLETAR LOS CAMPOS DE AÑO, CUATRIMESTRE Y ORIENTACIÓN")</f>
        <v>COMPLETAR LOS CAMPOS DE AÑO, CUATRIMESTRE Y ORIENTACIÓN</v>
      </c>
      <c r="N1010" s="26"/>
      <c r="O1010" s="27"/>
      <c r="P1010" s="28"/>
      <c r="Q1010" s="28"/>
      <c r="R1010" s="28"/>
      <c r="S1010" s="28"/>
      <c r="T1010" s="29"/>
      <c r="U1010" s="30"/>
      <c r="V1010" s="150"/>
    </row>
    <row r="1011" spans="1:22" ht="12.75">
      <c r="A1011" s="147"/>
      <c r="B1011" s="142"/>
      <c r="C1011" s="142"/>
      <c r="D1011" s="142"/>
      <c r="E1011" s="142"/>
      <c r="F1011" s="142"/>
      <c r="G1011" s="142"/>
      <c r="H1011" s="142"/>
      <c r="I1011" s="142"/>
      <c r="J1011" s="142"/>
      <c r="K1011" s="142"/>
      <c r="L1011" s="142"/>
      <c r="M1011" s="31"/>
      <c r="N1011" s="32"/>
      <c r="O1011" s="33"/>
      <c r="P1011" s="35"/>
      <c r="Q1011" s="35"/>
      <c r="R1011" s="34"/>
      <c r="S1011" s="35"/>
      <c r="T1011" s="36"/>
      <c r="U1011" s="37"/>
      <c r="V1011" s="151"/>
    </row>
    <row r="1012" spans="1:22" ht="12.75">
      <c r="A1012" s="147"/>
      <c r="B1012" s="142"/>
      <c r="C1012" s="142"/>
      <c r="D1012" s="142"/>
      <c r="E1012" s="142"/>
      <c r="F1012" s="142"/>
      <c r="G1012" s="142"/>
      <c r="H1012" s="142"/>
      <c r="I1012" s="142"/>
      <c r="J1012" s="142"/>
      <c r="K1012" s="142"/>
      <c r="L1012" s="142"/>
      <c r="M1012" s="31"/>
      <c r="N1012" s="32"/>
      <c r="O1012" s="33"/>
      <c r="P1012" s="35"/>
      <c r="Q1012" s="35"/>
      <c r="R1012" s="34"/>
      <c r="S1012" s="35"/>
      <c r="T1012" s="36"/>
      <c r="U1012" s="37"/>
      <c r="V1012" s="151"/>
    </row>
    <row r="1013" spans="1:22" ht="12.75">
      <c r="A1013" s="147"/>
      <c r="B1013" s="142"/>
      <c r="C1013" s="142"/>
      <c r="D1013" s="142"/>
      <c r="E1013" s="142"/>
      <c r="F1013" s="142"/>
      <c r="G1013" s="142"/>
      <c r="H1013" s="142"/>
      <c r="I1013" s="142"/>
      <c r="J1013" s="142"/>
      <c r="K1013" s="142"/>
      <c r="L1013" s="142"/>
      <c r="M1013" s="31"/>
      <c r="N1013" s="32"/>
      <c r="O1013" s="33"/>
      <c r="P1013" s="34"/>
      <c r="Q1013" s="35"/>
      <c r="R1013" s="35"/>
      <c r="S1013" s="35"/>
      <c r="T1013" s="38"/>
      <c r="U1013" s="39"/>
      <c r="V1013" s="151"/>
    </row>
    <row r="1014" spans="1:22" ht="13.5" thickBot="1">
      <c r="A1014" s="148"/>
      <c r="B1014" s="143"/>
      <c r="C1014" s="143"/>
      <c r="D1014" s="143"/>
      <c r="E1014" s="143"/>
      <c r="F1014" s="143"/>
      <c r="G1014" s="143"/>
      <c r="H1014" s="143"/>
      <c r="I1014" s="143"/>
      <c r="J1014" s="143"/>
      <c r="K1014" s="143"/>
      <c r="L1014" s="143"/>
      <c r="M1014" s="40"/>
      <c r="N1014" s="41"/>
      <c r="O1014" s="42"/>
      <c r="P1014" s="44"/>
      <c r="Q1014" s="44"/>
      <c r="R1014" s="44"/>
      <c r="S1014" s="44"/>
      <c r="T1014" s="45"/>
      <c r="U1014" s="46"/>
      <c r="V1014" s="152"/>
    </row>
    <row r="1015" spans="1:22" ht="12.75">
      <c r="A1015" s="146"/>
      <c r="B1015" s="141"/>
      <c r="C1015" s="149" t="str">
        <f>IFERROR(VLOOKUP(B1015,VALIDACIÓN!A:B,2,FALSE),"INDICAR DISTRITO")</f>
        <v>INDICAR DISTRITO</v>
      </c>
      <c r="D1015" s="141"/>
      <c r="E1015" s="141"/>
      <c r="F1015" s="141"/>
      <c r="G1015" s="141"/>
      <c r="H1015" s="141"/>
      <c r="I1015" s="141"/>
      <c r="J1015" s="144"/>
      <c r="K1015" s="141"/>
      <c r="L1015" s="145" t="str">
        <f>CONCATENATE(H1015," - ",I1015)</f>
        <v xml:space="preserve"> - </v>
      </c>
      <c r="M1015" s="25" t="str">
        <f ca="1">IFERROR(__xludf.DUMMYFUNCTION("IFERROR(ArrayFormula(QUERY(TRIM('VALIDACIÓN'!$C$2:$H$61),""SELECT Col2, Col3, Col4 WHERE Col1='""&amp;L1015&amp;""'"")),""COMPLETAR LOS CAMPOS DE AÑO, CUATRIMESTRE Y ORIENTACIÓN"")"),"COMPLETAR LOS CAMPOS DE AÑO, CUATRIMESTRE Y ORIENTACIÓN")</f>
        <v>COMPLETAR LOS CAMPOS DE AÑO, CUATRIMESTRE Y ORIENTACIÓN</v>
      </c>
      <c r="N1015" s="26"/>
      <c r="O1015" s="27"/>
      <c r="P1015" s="28"/>
      <c r="Q1015" s="28"/>
      <c r="R1015" s="28"/>
      <c r="S1015" s="28"/>
      <c r="T1015" s="29"/>
      <c r="U1015" s="30"/>
      <c r="V1015" s="150"/>
    </row>
    <row r="1016" spans="1:22" ht="12.75">
      <c r="A1016" s="147"/>
      <c r="B1016" s="142"/>
      <c r="C1016" s="142"/>
      <c r="D1016" s="142"/>
      <c r="E1016" s="142"/>
      <c r="F1016" s="142"/>
      <c r="G1016" s="142"/>
      <c r="H1016" s="142"/>
      <c r="I1016" s="142"/>
      <c r="J1016" s="142"/>
      <c r="K1016" s="142"/>
      <c r="L1016" s="142"/>
      <c r="M1016" s="31"/>
      <c r="N1016" s="32"/>
      <c r="O1016" s="33"/>
      <c r="P1016" s="35"/>
      <c r="Q1016" s="35"/>
      <c r="R1016" s="34"/>
      <c r="S1016" s="35"/>
      <c r="T1016" s="36"/>
      <c r="U1016" s="37"/>
      <c r="V1016" s="151"/>
    </row>
    <row r="1017" spans="1:22" ht="12.75">
      <c r="A1017" s="147"/>
      <c r="B1017" s="142"/>
      <c r="C1017" s="142"/>
      <c r="D1017" s="142"/>
      <c r="E1017" s="142"/>
      <c r="F1017" s="142"/>
      <c r="G1017" s="142"/>
      <c r="H1017" s="142"/>
      <c r="I1017" s="142"/>
      <c r="J1017" s="142"/>
      <c r="K1017" s="142"/>
      <c r="L1017" s="142"/>
      <c r="M1017" s="31"/>
      <c r="N1017" s="32"/>
      <c r="O1017" s="33"/>
      <c r="P1017" s="35"/>
      <c r="Q1017" s="35"/>
      <c r="R1017" s="34"/>
      <c r="S1017" s="35"/>
      <c r="T1017" s="36"/>
      <c r="U1017" s="37"/>
      <c r="V1017" s="151"/>
    </row>
    <row r="1018" spans="1:22" ht="12.75">
      <c r="A1018" s="147"/>
      <c r="B1018" s="142"/>
      <c r="C1018" s="142"/>
      <c r="D1018" s="142"/>
      <c r="E1018" s="142"/>
      <c r="F1018" s="142"/>
      <c r="G1018" s="142"/>
      <c r="H1018" s="142"/>
      <c r="I1018" s="142"/>
      <c r="J1018" s="142"/>
      <c r="K1018" s="142"/>
      <c r="L1018" s="142"/>
      <c r="M1018" s="31"/>
      <c r="N1018" s="32"/>
      <c r="O1018" s="33"/>
      <c r="P1018" s="34"/>
      <c r="Q1018" s="35"/>
      <c r="R1018" s="35"/>
      <c r="S1018" s="35"/>
      <c r="T1018" s="38"/>
      <c r="U1018" s="39"/>
      <c r="V1018" s="151"/>
    </row>
    <row r="1019" spans="1:22" ht="13.5" thickBot="1">
      <c r="A1019" s="148"/>
      <c r="B1019" s="143"/>
      <c r="C1019" s="143"/>
      <c r="D1019" s="143"/>
      <c r="E1019" s="143"/>
      <c r="F1019" s="143"/>
      <c r="G1019" s="143"/>
      <c r="H1019" s="143"/>
      <c r="I1019" s="143"/>
      <c r="J1019" s="143"/>
      <c r="K1019" s="143"/>
      <c r="L1019" s="143"/>
      <c r="M1019" s="40"/>
      <c r="N1019" s="41"/>
      <c r="O1019" s="42"/>
      <c r="P1019" s="44"/>
      <c r="Q1019" s="44"/>
      <c r="R1019" s="44"/>
      <c r="S1019" s="44"/>
      <c r="T1019" s="45"/>
      <c r="U1019" s="46"/>
      <c r="V1019" s="152"/>
    </row>
    <row r="1020" spans="1:22" ht="12.75">
      <c r="A1020" s="146"/>
      <c r="B1020" s="141"/>
      <c r="C1020" s="149" t="str">
        <f>IFERROR(VLOOKUP(B1020,VALIDACIÓN!A:B,2,FALSE),"INDICAR DISTRITO")</f>
        <v>INDICAR DISTRITO</v>
      </c>
      <c r="D1020" s="141"/>
      <c r="E1020" s="141"/>
      <c r="F1020" s="141"/>
      <c r="G1020" s="141"/>
      <c r="H1020" s="141"/>
      <c r="I1020" s="141"/>
      <c r="J1020" s="144"/>
      <c r="K1020" s="141"/>
      <c r="L1020" s="145" t="str">
        <f>CONCATENATE(H1020," - ",I1020)</f>
        <v xml:space="preserve"> - </v>
      </c>
      <c r="M1020" s="25" t="str">
        <f ca="1">IFERROR(__xludf.DUMMYFUNCTION("IFERROR(ArrayFormula(QUERY(TRIM('VALIDACIÓN'!$C$2:$H$61),""SELECT Col2, Col3, Col4 WHERE Col1='""&amp;L1020&amp;""'"")),""COMPLETAR LOS CAMPOS DE AÑO, CUATRIMESTRE Y ORIENTACIÓN"")"),"COMPLETAR LOS CAMPOS DE AÑO, CUATRIMESTRE Y ORIENTACIÓN")</f>
        <v>COMPLETAR LOS CAMPOS DE AÑO, CUATRIMESTRE Y ORIENTACIÓN</v>
      </c>
      <c r="N1020" s="26"/>
      <c r="O1020" s="27"/>
      <c r="P1020" s="28"/>
      <c r="Q1020" s="28"/>
      <c r="R1020" s="28"/>
      <c r="S1020" s="28"/>
      <c r="T1020" s="29"/>
      <c r="U1020" s="30"/>
      <c r="V1020" s="150"/>
    </row>
    <row r="1021" spans="1:22" ht="12.75">
      <c r="A1021" s="147"/>
      <c r="B1021" s="142"/>
      <c r="C1021" s="142"/>
      <c r="D1021" s="142"/>
      <c r="E1021" s="142"/>
      <c r="F1021" s="142"/>
      <c r="G1021" s="142"/>
      <c r="H1021" s="142"/>
      <c r="I1021" s="142"/>
      <c r="J1021" s="142"/>
      <c r="K1021" s="142"/>
      <c r="L1021" s="142"/>
      <c r="M1021" s="31"/>
      <c r="N1021" s="32"/>
      <c r="O1021" s="33"/>
      <c r="P1021" s="35"/>
      <c r="Q1021" s="35"/>
      <c r="R1021" s="34"/>
      <c r="S1021" s="35"/>
      <c r="T1021" s="36"/>
      <c r="U1021" s="37"/>
      <c r="V1021" s="151"/>
    </row>
    <row r="1022" spans="1:22" ht="12.75">
      <c r="A1022" s="147"/>
      <c r="B1022" s="142"/>
      <c r="C1022" s="142"/>
      <c r="D1022" s="142"/>
      <c r="E1022" s="142"/>
      <c r="F1022" s="142"/>
      <c r="G1022" s="142"/>
      <c r="H1022" s="142"/>
      <c r="I1022" s="142"/>
      <c r="J1022" s="142"/>
      <c r="K1022" s="142"/>
      <c r="L1022" s="142"/>
      <c r="M1022" s="31"/>
      <c r="N1022" s="32"/>
      <c r="O1022" s="33"/>
      <c r="P1022" s="35"/>
      <c r="Q1022" s="35"/>
      <c r="R1022" s="34"/>
      <c r="S1022" s="35"/>
      <c r="T1022" s="36"/>
      <c r="U1022" s="37"/>
      <c r="V1022" s="151"/>
    </row>
    <row r="1023" spans="1:22" ht="12.75">
      <c r="A1023" s="147"/>
      <c r="B1023" s="142"/>
      <c r="C1023" s="142"/>
      <c r="D1023" s="142"/>
      <c r="E1023" s="142"/>
      <c r="F1023" s="142"/>
      <c r="G1023" s="142"/>
      <c r="H1023" s="142"/>
      <c r="I1023" s="142"/>
      <c r="J1023" s="142"/>
      <c r="K1023" s="142"/>
      <c r="L1023" s="142"/>
      <c r="M1023" s="31"/>
      <c r="N1023" s="32"/>
      <c r="O1023" s="33"/>
      <c r="P1023" s="34"/>
      <c r="Q1023" s="35"/>
      <c r="R1023" s="35"/>
      <c r="S1023" s="35"/>
      <c r="T1023" s="38"/>
      <c r="U1023" s="39"/>
      <c r="V1023" s="151"/>
    </row>
    <row r="1024" spans="1:22" ht="13.5" thickBot="1">
      <c r="A1024" s="148"/>
      <c r="B1024" s="143"/>
      <c r="C1024" s="143"/>
      <c r="D1024" s="143"/>
      <c r="E1024" s="143"/>
      <c r="F1024" s="143"/>
      <c r="G1024" s="143"/>
      <c r="H1024" s="143"/>
      <c r="I1024" s="143"/>
      <c r="J1024" s="143"/>
      <c r="K1024" s="143"/>
      <c r="L1024" s="143"/>
      <c r="M1024" s="40"/>
      <c r="N1024" s="41"/>
      <c r="O1024" s="42"/>
      <c r="P1024" s="44"/>
      <c r="Q1024" s="44"/>
      <c r="R1024" s="44"/>
      <c r="S1024" s="44"/>
      <c r="T1024" s="45"/>
      <c r="U1024" s="46"/>
      <c r="V1024" s="152"/>
    </row>
    <row r="1025" spans="1:22" ht="12.75">
      <c r="A1025" s="146"/>
      <c r="B1025" s="141"/>
      <c r="C1025" s="149" t="str">
        <f>IFERROR(VLOOKUP(B1025,VALIDACIÓN!A:B,2,FALSE),"INDICAR DISTRITO")</f>
        <v>INDICAR DISTRITO</v>
      </c>
      <c r="D1025" s="141"/>
      <c r="E1025" s="141"/>
      <c r="F1025" s="141"/>
      <c r="G1025" s="141"/>
      <c r="H1025" s="141"/>
      <c r="I1025" s="141"/>
      <c r="J1025" s="144"/>
      <c r="K1025" s="141"/>
      <c r="L1025" s="145" t="str">
        <f>CONCATENATE(H1025," - ",I1025)</f>
        <v xml:space="preserve"> - </v>
      </c>
      <c r="M1025" s="25" t="str">
        <f ca="1">IFERROR(__xludf.DUMMYFUNCTION("IFERROR(ArrayFormula(QUERY(TRIM('VALIDACIÓN'!$C$2:$H$61),""SELECT Col2, Col3, Col4 WHERE Col1='""&amp;L1025&amp;""'"")),""COMPLETAR LOS CAMPOS DE AÑO, CUATRIMESTRE Y ORIENTACIÓN"")"),"COMPLETAR LOS CAMPOS DE AÑO, CUATRIMESTRE Y ORIENTACIÓN")</f>
        <v>COMPLETAR LOS CAMPOS DE AÑO, CUATRIMESTRE Y ORIENTACIÓN</v>
      </c>
      <c r="N1025" s="26"/>
      <c r="O1025" s="27"/>
      <c r="P1025" s="28"/>
      <c r="Q1025" s="28"/>
      <c r="R1025" s="28"/>
      <c r="S1025" s="28"/>
      <c r="T1025" s="29"/>
      <c r="U1025" s="30"/>
      <c r="V1025" s="150"/>
    </row>
    <row r="1026" spans="1:22" ht="12.75">
      <c r="A1026" s="147"/>
      <c r="B1026" s="142"/>
      <c r="C1026" s="142"/>
      <c r="D1026" s="142"/>
      <c r="E1026" s="142"/>
      <c r="F1026" s="142"/>
      <c r="G1026" s="142"/>
      <c r="H1026" s="142"/>
      <c r="I1026" s="142"/>
      <c r="J1026" s="142"/>
      <c r="K1026" s="142"/>
      <c r="L1026" s="142"/>
      <c r="M1026" s="31"/>
      <c r="N1026" s="32"/>
      <c r="O1026" s="33"/>
      <c r="P1026" s="35"/>
      <c r="Q1026" s="35"/>
      <c r="R1026" s="34"/>
      <c r="S1026" s="35"/>
      <c r="T1026" s="36"/>
      <c r="U1026" s="37"/>
      <c r="V1026" s="151"/>
    </row>
    <row r="1027" spans="1:22" ht="12.75">
      <c r="A1027" s="147"/>
      <c r="B1027" s="142"/>
      <c r="C1027" s="142"/>
      <c r="D1027" s="142"/>
      <c r="E1027" s="142"/>
      <c r="F1027" s="142"/>
      <c r="G1027" s="142"/>
      <c r="H1027" s="142"/>
      <c r="I1027" s="142"/>
      <c r="J1027" s="142"/>
      <c r="K1027" s="142"/>
      <c r="L1027" s="142"/>
      <c r="M1027" s="31"/>
      <c r="N1027" s="32"/>
      <c r="O1027" s="33"/>
      <c r="P1027" s="35"/>
      <c r="Q1027" s="35"/>
      <c r="R1027" s="34"/>
      <c r="S1027" s="35"/>
      <c r="T1027" s="36"/>
      <c r="U1027" s="37"/>
      <c r="V1027" s="151"/>
    </row>
    <row r="1028" spans="1:22" ht="12.75">
      <c r="A1028" s="147"/>
      <c r="B1028" s="142"/>
      <c r="C1028" s="142"/>
      <c r="D1028" s="142"/>
      <c r="E1028" s="142"/>
      <c r="F1028" s="142"/>
      <c r="G1028" s="142"/>
      <c r="H1028" s="142"/>
      <c r="I1028" s="142"/>
      <c r="J1028" s="142"/>
      <c r="K1028" s="142"/>
      <c r="L1028" s="142"/>
      <c r="M1028" s="31"/>
      <c r="N1028" s="32"/>
      <c r="O1028" s="33"/>
      <c r="P1028" s="34"/>
      <c r="Q1028" s="35"/>
      <c r="R1028" s="35"/>
      <c r="S1028" s="35"/>
      <c r="T1028" s="38"/>
      <c r="U1028" s="39"/>
      <c r="V1028" s="151"/>
    </row>
    <row r="1029" spans="1:22" ht="13.5" thickBot="1">
      <c r="A1029" s="148"/>
      <c r="B1029" s="143"/>
      <c r="C1029" s="143"/>
      <c r="D1029" s="143"/>
      <c r="E1029" s="143"/>
      <c r="F1029" s="143"/>
      <c r="G1029" s="143"/>
      <c r="H1029" s="143"/>
      <c r="I1029" s="143"/>
      <c r="J1029" s="143"/>
      <c r="K1029" s="143"/>
      <c r="L1029" s="143"/>
      <c r="M1029" s="40"/>
      <c r="N1029" s="41"/>
      <c r="O1029" s="42"/>
      <c r="P1029" s="44"/>
      <c r="Q1029" s="44"/>
      <c r="R1029" s="44"/>
      <c r="S1029" s="44"/>
      <c r="T1029" s="45"/>
      <c r="U1029" s="46"/>
      <c r="V1029" s="152"/>
    </row>
    <row r="1030" spans="1:22" ht="12.75">
      <c r="A1030" s="146"/>
      <c r="B1030" s="141"/>
      <c r="C1030" s="149" t="str">
        <f>IFERROR(VLOOKUP(B1030,VALIDACIÓN!A:B,2,FALSE),"INDICAR DISTRITO")</f>
        <v>INDICAR DISTRITO</v>
      </c>
      <c r="D1030" s="141"/>
      <c r="E1030" s="141"/>
      <c r="F1030" s="141"/>
      <c r="G1030" s="141"/>
      <c r="H1030" s="141"/>
      <c r="I1030" s="141"/>
      <c r="J1030" s="144"/>
      <c r="K1030" s="141"/>
      <c r="L1030" s="145" t="str">
        <f>CONCATENATE(H1030," - ",I1030)</f>
        <v xml:space="preserve"> - </v>
      </c>
      <c r="M1030" s="25" t="str">
        <f ca="1">IFERROR(__xludf.DUMMYFUNCTION("IFERROR(ArrayFormula(QUERY(TRIM('VALIDACIÓN'!$C$2:$H$61),""SELECT Col2, Col3, Col4 WHERE Col1='""&amp;L1030&amp;""'"")),""COMPLETAR LOS CAMPOS DE AÑO, CUATRIMESTRE Y ORIENTACIÓN"")"),"COMPLETAR LOS CAMPOS DE AÑO, CUATRIMESTRE Y ORIENTACIÓN")</f>
        <v>COMPLETAR LOS CAMPOS DE AÑO, CUATRIMESTRE Y ORIENTACIÓN</v>
      </c>
      <c r="N1030" s="26"/>
      <c r="O1030" s="27"/>
      <c r="P1030" s="28"/>
      <c r="Q1030" s="28"/>
      <c r="R1030" s="28"/>
      <c r="S1030" s="28"/>
      <c r="T1030" s="29"/>
      <c r="U1030" s="30"/>
      <c r="V1030" s="150"/>
    </row>
    <row r="1031" spans="1:22" ht="12.75">
      <c r="A1031" s="147"/>
      <c r="B1031" s="142"/>
      <c r="C1031" s="142"/>
      <c r="D1031" s="142"/>
      <c r="E1031" s="142"/>
      <c r="F1031" s="142"/>
      <c r="G1031" s="142"/>
      <c r="H1031" s="142"/>
      <c r="I1031" s="142"/>
      <c r="J1031" s="142"/>
      <c r="K1031" s="142"/>
      <c r="L1031" s="142"/>
      <c r="M1031" s="31"/>
      <c r="N1031" s="32"/>
      <c r="O1031" s="33"/>
      <c r="P1031" s="35"/>
      <c r="Q1031" s="35"/>
      <c r="R1031" s="34"/>
      <c r="S1031" s="35"/>
      <c r="T1031" s="36"/>
      <c r="U1031" s="37"/>
      <c r="V1031" s="151"/>
    </row>
    <row r="1032" spans="1:22" ht="12.75">
      <c r="A1032" s="147"/>
      <c r="B1032" s="142"/>
      <c r="C1032" s="142"/>
      <c r="D1032" s="142"/>
      <c r="E1032" s="142"/>
      <c r="F1032" s="142"/>
      <c r="G1032" s="142"/>
      <c r="H1032" s="142"/>
      <c r="I1032" s="142"/>
      <c r="J1032" s="142"/>
      <c r="K1032" s="142"/>
      <c r="L1032" s="142"/>
      <c r="M1032" s="31"/>
      <c r="N1032" s="32"/>
      <c r="O1032" s="33"/>
      <c r="P1032" s="35"/>
      <c r="Q1032" s="35"/>
      <c r="R1032" s="34"/>
      <c r="S1032" s="35"/>
      <c r="T1032" s="36"/>
      <c r="U1032" s="37"/>
      <c r="V1032" s="151"/>
    </row>
    <row r="1033" spans="1:22" ht="12.75">
      <c r="A1033" s="147"/>
      <c r="B1033" s="142"/>
      <c r="C1033" s="142"/>
      <c r="D1033" s="142"/>
      <c r="E1033" s="142"/>
      <c r="F1033" s="142"/>
      <c r="G1033" s="142"/>
      <c r="H1033" s="142"/>
      <c r="I1033" s="142"/>
      <c r="J1033" s="142"/>
      <c r="K1033" s="142"/>
      <c r="L1033" s="142"/>
      <c r="M1033" s="31"/>
      <c r="N1033" s="32"/>
      <c r="O1033" s="33"/>
      <c r="P1033" s="34"/>
      <c r="Q1033" s="35"/>
      <c r="R1033" s="35"/>
      <c r="S1033" s="35"/>
      <c r="T1033" s="38"/>
      <c r="U1033" s="39"/>
      <c r="V1033" s="151"/>
    </row>
    <row r="1034" spans="1:22" ht="13.5" thickBot="1">
      <c r="A1034" s="148"/>
      <c r="B1034" s="143"/>
      <c r="C1034" s="143"/>
      <c r="D1034" s="143"/>
      <c r="E1034" s="143"/>
      <c r="F1034" s="143"/>
      <c r="G1034" s="143"/>
      <c r="H1034" s="143"/>
      <c r="I1034" s="143"/>
      <c r="J1034" s="143"/>
      <c r="K1034" s="143"/>
      <c r="L1034" s="143"/>
      <c r="M1034" s="40"/>
      <c r="N1034" s="41"/>
      <c r="O1034" s="42"/>
      <c r="P1034" s="44"/>
      <c r="Q1034" s="44"/>
      <c r="R1034" s="44"/>
      <c r="S1034" s="44"/>
      <c r="T1034" s="45"/>
      <c r="U1034" s="46"/>
      <c r="V1034" s="152"/>
    </row>
    <row r="1035" spans="1:22" ht="12.75">
      <c r="A1035" s="146"/>
      <c r="B1035" s="141"/>
      <c r="C1035" s="149" t="str">
        <f>IFERROR(VLOOKUP(B1035,VALIDACIÓN!A:B,2,FALSE),"INDICAR DISTRITO")</f>
        <v>INDICAR DISTRITO</v>
      </c>
      <c r="D1035" s="141"/>
      <c r="E1035" s="141"/>
      <c r="F1035" s="141"/>
      <c r="G1035" s="141"/>
      <c r="H1035" s="141"/>
      <c r="I1035" s="141"/>
      <c r="J1035" s="144"/>
      <c r="K1035" s="141"/>
      <c r="L1035" s="145" t="str">
        <f>CONCATENATE(H1035," - ",I1035)</f>
        <v xml:space="preserve"> - </v>
      </c>
      <c r="M1035" s="25" t="str">
        <f ca="1">IFERROR(__xludf.DUMMYFUNCTION("IFERROR(ArrayFormula(QUERY(TRIM('VALIDACIÓN'!$C$2:$H$61),""SELECT Col2, Col3, Col4 WHERE Col1='""&amp;L1035&amp;""'"")),""COMPLETAR LOS CAMPOS DE AÑO, CUATRIMESTRE Y ORIENTACIÓN"")"),"COMPLETAR LOS CAMPOS DE AÑO, CUATRIMESTRE Y ORIENTACIÓN")</f>
        <v>COMPLETAR LOS CAMPOS DE AÑO, CUATRIMESTRE Y ORIENTACIÓN</v>
      </c>
      <c r="N1035" s="26"/>
      <c r="O1035" s="27"/>
      <c r="P1035" s="28"/>
      <c r="Q1035" s="28"/>
      <c r="R1035" s="28"/>
      <c r="S1035" s="28"/>
      <c r="T1035" s="29"/>
      <c r="U1035" s="30"/>
      <c r="V1035" s="150"/>
    </row>
    <row r="1036" spans="1:22" ht="12.75">
      <c r="A1036" s="147"/>
      <c r="B1036" s="142"/>
      <c r="C1036" s="142"/>
      <c r="D1036" s="142"/>
      <c r="E1036" s="142"/>
      <c r="F1036" s="142"/>
      <c r="G1036" s="142"/>
      <c r="H1036" s="142"/>
      <c r="I1036" s="142"/>
      <c r="J1036" s="142"/>
      <c r="K1036" s="142"/>
      <c r="L1036" s="142"/>
      <c r="M1036" s="31"/>
      <c r="N1036" s="32"/>
      <c r="O1036" s="33"/>
      <c r="P1036" s="35"/>
      <c r="Q1036" s="35"/>
      <c r="R1036" s="34"/>
      <c r="S1036" s="35"/>
      <c r="T1036" s="36"/>
      <c r="U1036" s="37"/>
      <c r="V1036" s="151"/>
    </row>
    <row r="1037" spans="1:22" ht="12.75">
      <c r="A1037" s="147"/>
      <c r="B1037" s="142"/>
      <c r="C1037" s="142"/>
      <c r="D1037" s="142"/>
      <c r="E1037" s="142"/>
      <c r="F1037" s="142"/>
      <c r="G1037" s="142"/>
      <c r="H1037" s="142"/>
      <c r="I1037" s="142"/>
      <c r="J1037" s="142"/>
      <c r="K1037" s="142"/>
      <c r="L1037" s="142"/>
      <c r="M1037" s="31"/>
      <c r="N1037" s="32"/>
      <c r="O1037" s="33"/>
      <c r="P1037" s="35"/>
      <c r="Q1037" s="35"/>
      <c r="R1037" s="34"/>
      <c r="S1037" s="35"/>
      <c r="T1037" s="36"/>
      <c r="U1037" s="37"/>
      <c r="V1037" s="151"/>
    </row>
    <row r="1038" spans="1:22" ht="12.75">
      <c r="A1038" s="147"/>
      <c r="B1038" s="142"/>
      <c r="C1038" s="142"/>
      <c r="D1038" s="142"/>
      <c r="E1038" s="142"/>
      <c r="F1038" s="142"/>
      <c r="G1038" s="142"/>
      <c r="H1038" s="142"/>
      <c r="I1038" s="142"/>
      <c r="J1038" s="142"/>
      <c r="K1038" s="142"/>
      <c r="L1038" s="142"/>
      <c r="M1038" s="31"/>
      <c r="N1038" s="32"/>
      <c r="O1038" s="33"/>
      <c r="P1038" s="34"/>
      <c r="Q1038" s="35"/>
      <c r="R1038" s="35"/>
      <c r="S1038" s="35"/>
      <c r="T1038" s="38"/>
      <c r="U1038" s="39"/>
      <c r="V1038" s="151"/>
    </row>
    <row r="1039" spans="1:22" ht="13.5" thickBot="1">
      <c r="A1039" s="148"/>
      <c r="B1039" s="143"/>
      <c r="C1039" s="143"/>
      <c r="D1039" s="143"/>
      <c r="E1039" s="143"/>
      <c r="F1039" s="143"/>
      <c r="G1039" s="143"/>
      <c r="H1039" s="143"/>
      <c r="I1039" s="143"/>
      <c r="J1039" s="143"/>
      <c r="K1039" s="143"/>
      <c r="L1039" s="143"/>
      <c r="M1039" s="40"/>
      <c r="N1039" s="41"/>
      <c r="O1039" s="42"/>
      <c r="P1039" s="44"/>
      <c r="Q1039" s="44"/>
      <c r="R1039" s="44"/>
      <c r="S1039" s="44"/>
      <c r="T1039" s="45"/>
      <c r="U1039" s="46"/>
      <c r="V1039" s="152"/>
    </row>
    <row r="1040" spans="1:22" ht="12.75">
      <c r="A1040" s="146"/>
      <c r="B1040" s="141"/>
      <c r="C1040" s="149" t="str">
        <f>IFERROR(VLOOKUP(B1040,VALIDACIÓN!A:B,2,FALSE),"INDICAR DISTRITO")</f>
        <v>INDICAR DISTRITO</v>
      </c>
      <c r="D1040" s="141"/>
      <c r="E1040" s="141"/>
      <c r="F1040" s="141"/>
      <c r="G1040" s="141"/>
      <c r="H1040" s="141"/>
      <c r="I1040" s="141"/>
      <c r="J1040" s="144"/>
      <c r="K1040" s="141"/>
      <c r="L1040" s="145" t="str">
        <f>CONCATENATE(H1040," - ",I1040)</f>
        <v xml:space="preserve"> - </v>
      </c>
      <c r="M1040" s="25" t="str">
        <f ca="1">IFERROR(__xludf.DUMMYFUNCTION("IFERROR(ArrayFormula(QUERY(TRIM('VALIDACIÓN'!$C$2:$H$61),""SELECT Col2, Col3, Col4 WHERE Col1='""&amp;L1040&amp;""'"")),""COMPLETAR LOS CAMPOS DE AÑO, CUATRIMESTRE Y ORIENTACIÓN"")"),"COMPLETAR LOS CAMPOS DE AÑO, CUATRIMESTRE Y ORIENTACIÓN")</f>
        <v>COMPLETAR LOS CAMPOS DE AÑO, CUATRIMESTRE Y ORIENTACIÓN</v>
      </c>
      <c r="N1040" s="26"/>
      <c r="O1040" s="27"/>
      <c r="P1040" s="28"/>
      <c r="Q1040" s="28"/>
      <c r="R1040" s="28"/>
      <c r="S1040" s="28"/>
      <c r="T1040" s="29"/>
      <c r="U1040" s="30"/>
      <c r="V1040" s="150"/>
    </row>
    <row r="1041" spans="1:22" ht="12.75">
      <c r="A1041" s="147"/>
      <c r="B1041" s="142"/>
      <c r="C1041" s="142"/>
      <c r="D1041" s="142"/>
      <c r="E1041" s="142"/>
      <c r="F1041" s="142"/>
      <c r="G1041" s="142"/>
      <c r="H1041" s="142"/>
      <c r="I1041" s="142"/>
      <c r="J1041" s="142"/>
      <c r="K1041" s="142"/>
      <c r="L1041" s="142"/>
      <c r="M1041" s="31"/>
      <c r="N1041" s="32"/>
      <c r="O1041" s="33"/>
      <c r="P1041" s="35"/>
      <c r="Q1041" s="35"/>
      <c r="R1041" s="34"/>
      <c r="S1041" s="35"/>
      <c r="T1041" s="36"/>
      <c r="U1041" s="37"/>
      <c r="V1041" s="151"/>
    </row>
    <row r="1042" spans="1:22" ht="12.75">
      <c r="A1042" s="147"/>
      <c r="B1042" s="142"/>
      <c r="C1042" s="142"/>
      <c r="D1042" s="142"/>
      <c r="E1042" s="142"/>
      <c r="F1042" s="142"/>
      <c r="G1042" s="142"/>
      <c r="H1042" s="142"/>
      <c r="I1042" s="142"/>
      <c r="J1042" s="142"/>
      <c r="K1042" s="142"/>
      <c r="L1042" s="142"/>
      <c r="M1042" s="31"/>
      <c r="N1042" s="32"/>
      <c r="O1042" s="33"/>
      <c r="P1042" s="35"/>
      <c r="Q1042" s="35"/>
      <c r="R1042" s="34"/>
      <c r="S1042" s="35"/>
      <c r="T1042" s="36"/>
      <c r="U1042" s="37"/>
      <c r="V1042" s="151"/>
    </row>
    <row r="1043" spans="1:22" ht="12.75">
      <c r="A1043" s="147"/>
      <c r="B1043" s="142"/>
      <c r="C1043" s="142"/>
      <c r="D1043" s="142"/>
      <c r="E1043" s="142"/>
      <c r="F1043" s="142"/>
      <c r="G1043" s="142"/>
      <c r="H1043" s="142"/>
      <c r="I1043" s="142"/>
      <c r="J1043" s="142"/>
      <c r="K1043" s="142"/>
      <c r="L1043" s="142"/>
      <c r="M1043" s="31"/>
      <c r="N1043" s="32"/>
      <c r="O1043" s="33"/>
      <c r="P1043" s="34"/>
      <c r="Q1043" s="35"/>
      <c r="R1043" s="35"/>
      <c r="S1043" s="35"/>
      <c r="T1043" s="38"/>
      <c r="U1043" s="39"/>
      <c r="V1043" s="151"/>
    </row>
    <row r="1044" spans="1:22" ht="13.5" thickBot="1">
      <c r="A1044" s="148"/>
      <c r="B1044" s="143"/>
      <c r="C1044" s="143"/>
      <c r="D1044" s="143"/>
      <c r="E1044" s="143"/>
      <c r="F1044" s="143"/>
      <c r="G1044" s="143"/>
      <c r="H1044" s="143"/>
      <c r="I1044" s="143"/>
      <c r="J1044" s="143"/>
      <c r="K1044" s="143"/>
      <c r="L1044" s="143"/>
      <c r="M1044" s="40"/>
      <c r="N1044" s="41"/>
      <c r="O1044" s="42"/>
      <c r="P1044" s="44"/>
      <c r="Q1044" s="44"/>
      <c r="R1044" s="44"/>
      <c r="S1044" s="44"/>
      <c r="T1044" s="45"/>
      <c r="U1044" s="46"/>
      <c r="V1044" s="152"/>
    </row>
    <row r="1045" spans="1:22" ht="12.75">
      <c r="A1045" s="146"/>
      <c r="B1045" s="141"/>
      <c r="C1045" s="149" t="str">
        <f>IFERROR(VLOOKUP(B1045,VALIDACIÓN!A:B,2,FALSE),"INDICAR DISTRITO")</f>
        <v>INDICAR DISTRITO</v>
      </c>
      <c r="D1045" s="141"/>
      <c r="E1045" s="141"/>
      <c r="F1045" s="141"/>
      <c r="G1045" s="141"/>
      <c r="H1045" s="141"/>
      <c r="I1045" s="141"/>
      <c r="J1045" s="144"/>
      <c r="K1045" s="141"/>
      <c r="L1045" s="145" t="str">
        <f>CONCATENATE(H1045," - ",I1045)</f>
        <v xml:space="preserve"> - </v>
      </c>
      <c r="M1045" s="25" t="str">
        <f ca="1">IFERROR(__xludf.DUMMYFUNCTION("IFERROR(ArrayFormula(QUERY(TRIM('VALIDACIÓN'!$C$2:$H$61),""SELECT Col2, Col3, Col4 WHERE Col1='""&amp;L1045&amp;""'"")),""COMPLETAR LOS CAMPOS DE AÑO, CUATRIMESTRE Y ORIENTACIÓN"")"),"COMPLETAR LOS CAMPOS DE AÑO, CUATRIMESTRE Y ORIENTACIÓN")</f>
        <v>COMPLETAR LOS CAMPOS DE AÑO, CUATRIMESTRE Y ORIENTACIÓN</v>
      </c>
      <c r="N1045" s="26"/>
      <c r="O1045" s="27"/>
      <c r="P1045" s="28"/>
      <c r="Q1045" s="28"/>
      <c r="R1045" s="28"/>
      <c r="S1045" s="28"/>
      <c r="T1045" s="29"/>
      <c r="U1045" s="30"/>
      <c r="V1045" s="150"/>
    </row>
    <row r="1046" spans="1:22" ht="12.75">
      <c r="A1046" s="147"/>
      <c r="B1046" s="142"/>
      <c r="C1046" s="142"/>
      <c r="D1046" s="142"/>
      <c r="E1046" s="142"/>
      <c r="F1046" s="142"/>
      <c r="G1046" s="142"/>
      <c r="H1046" s="142"/>
      <c r="I1046" s="142"/>
      <c r="J1046" s="142"/>
      <c r="K1046" s="142"/>
      <c r="L1046" s="142"/>
      <c r="M1046" s="31"/>
      <c r="N1046" s="32"/>
      <c r="O1046" s="33"/>
      <c r="P1046" s="35"/>
      <c r="Q1046" s="35"/>
      <c r="R1046" s="34"/>
      <c r="S1046" s="35"/>
      <c r="T1046" s="36"/>
      <c r="U1046" s="37"/>
      <c r="V1046" s="151"/>
    </row>
    <row r="1047" spans="1:22" ht="12.75">
      <c r="A1047" s="147"/>
      <c r="B1047" s="142"/>
      <c r="C1047" s="142"/>
      <c r="D1047" s="142"/>
      <c r="E1047" s="142"/>
      <c r="F1047" s="142"/>
      <c r="G1047" s="142"/>
      <c r="H1047" s="142"/>
      <c r="I1047" s="142"/>
      <c r="J1047" s="142"/>
      <c r="K1047" s="142"/>
      <c r="L1047" s="142"/>
      <c r="M1047" s="31"/>
      <c r="N1047" s="32"/>
      <c r="O1047" s="33"/>
      <c r="P1047" s="35"/>
      <c r="Q1047" s="35"/>
      <c r="R1047" s="34"/>
      <c r="S1047" s="35"/>
      <c r="T1047" s="36"/>
      <c r="U1047" s="37"/>
      <c r="V1047" s="151"/>
    </row>
    <row r="1048" spans="1:22" ht="12.75">
      <c r="A1048" s="147"/>
      <c r="B1048" s="142"/>
      <c r="C1048" s="142"/>
      <c r="D1048" s="142"/>
      <c r="E1048" s="142"/>
      <c r="F1048" s="142"/>
      <c r="G1048" s="142"/>
      <c r="H1048" s="142"/>
      <c r="I1048" s="142"/>
      <c r="J1048" s="142"/>
      <c r="K1048" s="142"/>
      <c r="L1048" s="142"/>
      <c r="M1048" s="31"/>
      <c r="N1048" s="32"/>
      <c r="O1048" s="33"/>
      <c r="P1048" s="34"/>
      <c r="Q1048" s="35"/>
      <c r="R1048" s="35"/>
      <c r="S1048" s="35"/>
      <c r="T1048" s="38"/>
      <c r="U1048" s="39"/>
      <c r="V1048" s="151"/>
    </row>
    <row r="1049" spans="1:22" ht="13.5" thickBot="1">
      <c r="A1049" s="148"/>
      <c r="B1049" s="143"/>
      <c r="C1049" s="143"/>
      <c r="D1049" s="143"/>
      <c r="E1049" s="143"/>
      <c r="F1049" s="143"/>
      <c r="G1049" s="143"/>
      <c r="H1049" s="143"/>
      <c r="I1049" s="143"/>
      <c r="J1049" s="143"/>
      <c r="K1049" s="143"/>
      <c r="L1049" s="143"/>
      <c r="M1049" s="40"/>
      <c r="N1049" s="41"/>
      <c r="O1049" s="42"/>
      <c r="P1049" s="44"/>
      <c r="Q1049" s="44"/>
      <c r="R1049" s="44"/>
      <c r="S1049" s="44"/>
      <c r="T1049" s="45"/>
      <c r="U1049" s="46"/>
      <c r="V1049" s="152"/>
    </row>
    <row r="1050" spans="1:22" ht="12.75">
      <c r="A1050" s="146"/>
      <c r="B1050" s="141"/>
      <c r="C1050" s="149" t="str">
        <f>IFERROR(VLOOKUP(B1050,VALIDACIÓN!A:B,2,FALSE),"INDICAR DISTRITO")</f>
        <v>INDICAR DISTRITO</v>
      </c>
      <c r="D1050" s="141"/>
      <c r="E1050" s="141"/>
      <c r="F1050" s="141"/>
      <c r="G1050" s="141"/>
      <c r="H1050" s="141"/>
      <c r="I1050" s="141"/>
      <c r="J1050" s="144"/>
      <c r="K1050" s="141"/>
      <c r="L1050" s="145" t="str">
        <f>CONCATENATE(H1050," - ",I1050)</f>
        <v xml:space="preserve"> - </v>
      </c>
      <c r="M1050" s="25" t="str">
        <f ca="1">IFERROR(__xludf.DUMMYFUNCTION("IFERROR(ArrayFormula(QUERY(TRIM('VALIDACIÓN'!$C$2:$H$61),""SELECT Col2, Col3, Col4 WHERE Col1='""&amp;L1050&amp;""'"")),""COMPLETAR LOS CAMPOS DE AÑO, CUATRIMESTRE Y ORIENTACIÓN"")"),"COMPLETAR LOS CAMPOS DE AÑO, CUATRIMESTRE Y ORIENTACIÓN")</f>
        <v>COMPLETAR LOS CAMPOS DE AÑO, CUATRIMESTRE Y ORIENTACIÓN</v>
      </c>
      <c r="N1050" s="26"/>
      <c r="O1050" s="27"/>
      <c r="P1050" s="28"/>
      <c r="Q1050" s="28"/>
      <c r="R1050" s="28"/>
      <c r="S1050" s="28"/>
      <c r="T1050" s="29"/>
      <c r="U1050" s="30"/>
      <c r="V1050" s="150"/>
    </row>
    <row r="1051" spans="1:22" ht="12.75">
      <c r="A1051" s="147"/>
      <c r="B1051" s="142"/>
      <c r="C1051" s="142"/>
      <c r="D1051" s="142"/>
      <c r="E1051" s="142"/>
      <c r="F1051" s="142"/>
      <c r="G1051" s="142"/>
      <c r="H1051" s="142"/>
      <c r="I1051" s="142"/>
      <c r="J1051" s="142"/>
      <c r="K1051" s="142"/>
      <c r="L1051" s="142"/>
      <c r="M1051" s="31"/>
      <c r="N1051" s="32"/>
      <c r="O1051" s="33"/>
      <c r="P1051" s="35"/>
      <c r="Q1051" s="35"/>
      <c r="R1051" s="34"/>
      <c r="S1051" s="35"/>
      <c r="T1051" s="36"/>
      <c r="U1051" s="37"/>
      <c r="V1051" s="151"/>
    </row>
    <row r="1052" spans="1:22" ht="12.75">
      <c r="A1052" s="147"/>
      <c r="B1052" s="142"/>
      <c r="C1052" s="142"/>
      <c r="D1052" s="142"/>
      <c r="E1052" s="142"/>
      <c r="F1052" s="142"/>
      <c r="G1052" s="142"/>
      <c r="H1052" s="142"/>
      <c r="I1052" s="142"/>
      <c r="J1052" s="142"/>
      <c r="K1052" s="142"/>
      <c r="L1052" s="142"/>
      <c r="M1052" s="31"/>
      <c r="N1052" s="32"/>
      <c r="O1052" s="33"/>
      <c r="P1052" s="35"/>
      <c r="Q1052" s="35"/>
      <c r="R1052" s="34"/>
      <c r="S1052" s="35"/>
      <c r="T1052" s="36"/>
      <c r="U1052" s="37"/>
      <c r="V1052" s="151"/>
    </row>
    <row r="1053" spans="1:22" ht="12.75">
      <c r="A1053" s="147"/>
      <c r="B1053" s="142"/>
      <c r="C1053" s="142"/>
      <c r="D1053" s="142"/>
      <c r="E1053" s="142"/>
      <c r="F1053" s="142"/>
      <c r="G1053" s="142"/>
      <c r="H1053" s="142"/>
      <c r="I1053" s="142"/>
      <c r="J1053" s="142"/>
      <c r="K1053" s="142"/>
      <c r="L1053" s="142"/>
      <c r="M1053" s="31"/>
      <c r="N1053" s="32"/>
      <c r="O1053" s="33"/>
      <c r="P1053" s="34"/>
      <c r="Q1053" s="35"/>
      <c r="R1053" s="35"/>
      <c r="S1053" s="35"/>
      <c r="T1053" s="38"/>
      <c r="U1053" s="39"/>
      <c r="V1053" s="151"/>
    </row>
    <row r="1054" spans="1:22" ht="13.5" thickBot="1">
      <c r="A1054" s="148"/>
      <c r="B1054" s="143"/>
      <c r="C1054" s="143"/>
      <c r="D1054" s="143"/>
      <c r="E1054" s="143"/>
      <c r="F1054" s="143"/>
      <c r="G1054" s="143"/>
      <c r="H1054" s="143"/>
      <c r="I1054" s="143"/>
      <c r="J1054" s="143"/>
      <c r="K1054" s="143"/>
      <c r="L1054" s="143"/>
      <c r="M1054" s="40"/>
      <c r="N1054" s="41"/>
      <c r="O1054" s="42"/>
      <c r="P1054" s="44"/>
      <c r="Q1054" s="44"/>
      <c r="R1054" s="44"/>
      <c r="S1054" s="44"/>
      <c r="T1054" s="45"/>
      <c r="U1054" s="46"/>
      <c r="V1054" s="152"/>
    </row>
    <row r="1055" spans="1:22" ht="12.75">
      <c r="A1055" s="146"/>
      <c r="B1055" s="141"/>
      <c r="C1055" s="149" t="str">
        <f>IFERROR(VLOOKUP(B1055,VALIDACIÓN!A:B,2,FALSE),"INDICAR DISTRITO")</f>
        <v>INDICAR DISTRITO</v>
      </c>
      <c r="D1055" s="141"/>
      <c r="E1055" s="141"/>
      <c r="F1055" s="141"/>
      <c r="G1055" s="141"/>
      <c r="H1055" s="141"/>
      <c r="I1055" s="141"/>
      <c r="J1055" s="144"/>
      <c r="K1055" s="141"/>
      <c r="L1055" s="145" t="str">
        <f>CONCATENATE(H1055," - ",I1055)</f>
        <v xml:space="preserve"> - </v>
      </c>
      <c r="M1055" s="25" t="str">
        <f ca="1">IFERROR(__xludf.DUMMYFUNCTION("IFERROR(ArrayFormula(QUERY(TRIM('VALIDACIÓN'!$C$2:$H$61),""SELECT Col2, Col3, Col4 WHERE Col1='""&amp;L1055&amp;""'"")),""COMPLETAR LOS CAMPOS DE AÑO, CUATRIMESTRE Y ORIENTACIÓN"")"),"COMPLETAR LOS CAMPOS DE AÑO, CUATRIMESTRE Y ORIENTACIÓN")</f>
        <v>COMPLETAR LOS CAMPOS DE AÑO, CUATRIMESTRE Y ORIENTACIÓN</v>
      </c>
      <c r="N1055" s="26"/>
      <c r="O1055" s="27"/>
      <c r="P1055" s="28"/>
      <c r="Q1055" s="28"/>
      <c r="R1055" s="28"/>
      <c r="S1055" s="28"/>
      <c r="T1055" s="29"/>
      <c r="U1055" s="30"/>
      <c r="V1055" s="150"/>
    </row>
    <row r="1056" spans="1:22" ht="12.75">
      <c r="A1056" s="147"/>
      <c r="B1056" s="142"/>
      <c r="C1056" s="142"/>
      <c r="D1056" s="142"/>
      <c r="E1056" s="142"/>
      <c r="F1056" s="142"/>
      <c r="G1056" s="142"/>
      <c r="H1056" s="142"/>
      <c r="I1056" s="142"/>
      <c r="J1056" s="142"/>
      <c r="K1056" s="142"/>
      <c r="L1056" s="142"/>
      <c r="M1056" s="31"/>
      <c r="N1056" s="32"/>
      <c r="O1056" s="33"/>
      <c r="P1056" s="35"/>
      <c r="Q1056" s="35"/>
      <c r="R1056" s="34"/>
      <c r="S1056" s="35"/>
      <c r="T1056" s="36"/>
      <c r="U1056" s="37"/>
      <c r="V1056" s="151"/>
    </row>
    <row r="1057" spans="1:22" ht="12.75">
      <c r="A1057" s="147"/>
      <c r="B1057" s="142"/>
      <c r="C1057" s="142"/>
      <c r="D1057" s="142"/>
      <c r="E1057" s="142"/>
      <c r="F1057" s="142"/>
      <c r="G1057" s="142"/>
      <c r="H1057" s="142"/>
      <c r="I1057" s="142"/>
      <c r="J1057" s="142"/>
      <c r="K1057" s="142"/>
      <c r="L1057" s="142"/>
      <c r="M1057" s="31"/>
      <c r="N1057" s="32"/>
      <c r="O1057" s="33"/>
      <c r="P1057" s="35"/>
      <c r="Q1057" s="35"/>
      <c r="R1057" s="34"/>
      <c r="S1057" s="35"/>
      <c r="T1057" s="36"/>
      <c r="U1057" s="37"/>
      <c r="V1057" s="151"/>
    </row>
    <row r="1058" spans="1:22" ht="12.75">
      <c r="A1058" s="147"/>
      <c r="B1058" s="142"/>
      <c r="C1058" s="142"/>
      <c r="D1058" s="142"/>
      <c r="E1058" s="142"/>
      <c r="F1058" s="142"/>
      <c r="G1058" s="142"/>
      <c r="H1058" s="142"/>
      <c r="I1058" s="142"/>
      <c r="J1058" s="142"/>
      <c r="K1058" s="142"/>
      <c r="L1058" s="142"/>
      <c r="M1058" s="31"/>
      <c r="N1058" s="32"/>
      <c r="O1058" s="33"/>
      <c r="P1058" s="34"/>
      <c r="Q1058" s="35"/>
      <c r="R1058" s="35"/>
      <c r="S1058" s="35"/>
      <c r="T1058" s="38"/>
      <c r="U1058" s="39"/>
      <c r="V1058" s="151"/>
    </row>
    <row r="1059" spans="1:22" ht="13.5" thickBot="1">
      <c r="A1059" s="148"/>
      <c r="B1059" s="143"/>
      <c r="C1059" s="143"/>
      <c r="D1059" s="143"/>
      <c r="E1059" s="143"/>
      <c r="F1059" s="143"/>
      <c r="G1059" s="143"/>
      <c r="H1059" s="143"/>
      <c r="I1059" s="143"/>
      <c r="J1059" s="143"/>
      <c r="K1059" s="143"/>
      <c r="L1059" s="143"/>
      <c r="M1059" s="40"/>
      <c r="N1059" s="41"/>
      <c r="O1059" s="42"/>
      <c r="P1059" s="44"/>
      <c r="Q1059" s="44"/>
      <c r="R1059" s="44"/>
      <c r="S1059" s="44"/>
      <c r="T1059" s="45"/>
      <c r="U1059" s="46"/>
      <c r="V1059" s="152"/>
    </row>
    <row r="1060" spans="1:22" ht="12.75">
      <c r="A1060" s="146"/>
      <c r="B1060" s="141"/>
      <c r="C1060" s="149" t="str">
        <f>IFERROR(VLOOKUP(B1060,VALIDACIÓN!A:B,2,FALSE),"INDICAR DISTRITO")</f>
        <v>INDICAR DISTRITO</v>
      </c>
      <c r="D1060" s="141"/>
      <c r="E1060" s="141"/>
      <c r="F1060" s="141"/>
      <c r="G1060" s="141"/>
      <c r="H1060" s="141"/>
      <c r="I1060" s="141"/>
      <c r="J1060" s="144"/>
      <c r="K1060" s="141"/>
      <c r="L1060" s="145" t="str">
        <f>CONCATENATE(H1060," - ",I1060)</f>
        <v xml:space="preserve"> - </v>
      </c>
      <c r="M1060" s="25" t="str">
        <f ca="1">IFERROR(__xludf.DUMMYFUNCTION("IFERROR(ArrayFormula(QUERY(TRIM('VALIDACIÓN'!$C$2:$H$61),""SELECT Col2, Col3, Col4 WHERE Col1='""&amp;L1060&amp;""'"")),""COMPLETAR LOS CAMPOS DE AÑO, CUATRIMESTRE Y ORIENTACIÓN"")"),"COMPLETAR LOS CAMPOS DE AÑO, CUATRIMESTRE Y ORIENTACIÓN")</f>
        <v>COMPLETAR LOS CAMPOS DE AÑO, CUATRIMESTRE Y ORIENTACIÓN</v>
      </c>
      <c r="N1060" s="26"/>
      <c r="O1060" s="27"/>
      <c r="P1060" s="28"/>
      <c r="Q1060" s="28"/>
      <c r="R1060" s="28"/>
      <c r="S1060" s="28"/>
      <c r="T1060" s="29"/>
      <c r="U1060" s="30"/>
      <c r="V1060" s="150"/>
    </row>
    <row r="1061" spans="1:22" ht="12.75">
      <c r="A1061" s="147"/>
      <c r="B1061" s="142"/>
      <c r="C1061" s="142"/>
      <c r="D1061" s="142"/>
      <c r="E1061" s="142"/>
      <c r="F1061" s="142"/>
      <c r="G1061" s="142"/>
      <c r="H1061" s="142"/>
      <c r="I1061" s="142"/>
      <c r="J1061" s="142"/>
      <c r="K1061" s="142"/>
      <c r="L1061" s="142"/>
      <c r="M1061" s="31"/>
      <c r="N1061" s="32"/>
      <c r="O1061" s="33"/>
      <c r="P1061" s="35"/>
      <c r="Q1061" s="35"/>
      <c r="R1061" s="34"/>
      <c r="S1061" s="35"/>
      <c r="T1061" s="36"/>
      <c r="U1061" s="37"/>
      <c r="V1061" s="151"/>
    </row>
    <row r="1062" spans="1:22" ht="12.75">
      <c r="A1062" s="147"/>
      <c r="B1062" s="142"/>
      <c r="C1062" s="142"/>
      <c r="D1062" s="142"/>
      <c r="E1062" s="142"/>
      <c r="F1062" s="142"/>
      <c r="G1062" s="142"/>
      <c r="H1062" s="142"/>
      <c r="I1062" s="142"/>
      <c r="J1062" s="142"/>
      <c r="K1062" s="142"/>
      <c r="L1062" s="142"/>
      <c r="M1062" s="31"/>
      <c r="N1062" s="32"/>
      <c r="O1062" s="33"/>
      <c r="P1062" s="35"/>
      <c r="Q1062" s="35"/>
      <c r="R1062" s="34"/>
      <c r="S1062" s="35"/>
      <c r="T1062" s="36"/>
      <c r="U1062" s="37"/>
      <c r="V1062" s="151"/>
    </row>
    <row r="1063" spans="1:22" ht="12.75">
      <c r="A1063" s="147"/>
      <c r="B1063" s="142"/>
      <c r="C1063" s="142"/>
      <c r="D1063" s="142"/>
      <c r="E1063" s="142"/>
      <c r="F1063" s="142"/>
      <c r="G1063" s="142"/>
      <c r="H1063" s="142"/>
      <c r="I1063" s="142"/>
      <c r="J1063" s="142"/>
      <c r="K1063" s="142"/>
      <c r="L1063" s="142"/>
      <c r="M1063" s="31"/>
      <c r="N1063" s="32"/>
      <c r="O1063" s="33"/>
      <c r="P1063" s="34"/>
      <c r="Q1063" s="35"/>
      <c r="R1063" s="35"/>
      <c r="S1063" s="35"/>
      <c r="T1063" s="38"/>
      <c r="U1063" s="39"/>
      <c r="V1063" s="151"/>
    </row>
    <row r="1064" spans="1:22" ht="13.5" thickBot="1">
      <c r="A1064" s="148"/>
      <c r="B1064" s="143"/>
      <c r="C1064" s="143"/>
      <c r="D1064" s="143"/>
      <c r="E1064" s="143"/>
      <c r="F1064" s="143"/>
      <c r="G1064" s="143"/>
      <c r="H1064" s="143"/>
      <c r="I1064" s="143"/>
      <c r="J1064" s="143"/>
      <c r="K1064" s="143"/>
      <c r="L1064" s="143"/>
      <c r="M1064" s="40"/>
      <c r="N1064" s="41"/>
      <c r="O1064" s="42"/>
      <c r="P1064" s="44"/>
      <c r="Q1064" s="44"/>
      <c r="R1064" s="44"/>
      <c r="S1064" s="44"/>
      <c r="T1064" s="45"/>
      <c r="U1064" s="46"/>
      <c r="V1064" s="152"/>
    </row>
    <row r="1065" spans="1:22" ht="12.75">
      <c r="A1065" s="146"/>
      <c r="B1065" s="141"/>
      <c r="C1065" s="149" t="str">
        <f>IFERROR(VLOOKUP(B1065,VALIDACIÓN!A:B,2,FALSE),"INDICAR DISTRITO")</f>
        <v>INDICAR DISTRITO</v>
      </c>
      <c r="D1065" s="141"/>
      <c r="E1065" s="141"/>
      <c r="F1065" s="141"/>
      <c r="G1065" s="141"/>
      <c r="H1065" s="141"/>
      <c r="I1065" s="141"/>
      <c r="J1065" s="144"/>
      <c r="K1065" s="141"/>
      <c r="L1065" s="145" t="str">
        <f>CONCATENATE(H1065," - ",I1065)</f>
        <v xml:space="preserve"> - </v>
      </c>
      <c r="M1065" s="25" t="str">
        <f ca="1">IFERROR(__xludf.DUMMYFUNCTION("IFERROR(ArrayFormula(QUERY(TRIM('VALIDACIÓN'!$C$2:$H$61),""SELECT Col2, Col3, Col4 WHERE Col1='""&amp;L1065&amp;""'"")),""COMPLETAR LOS CAMPOS DE AÑO, CUATRIMESTRE Y ORIENTACIÓN"")"),"COMPLETAR LOS CAMPOS DE AÑO, CUATRIMESTRE Y ORIENTACIÓN")</f>
        <v>COMPLETAR LOS CAMPOS DE AÑO, CUATRIMESTRE Y ORIENTACIÓN</v>
      </c>
      <c r="N1065" s="26"/>
      <c r="O1065" s="27"/>
      <c r="P1065" s="28"/>
      <c r="Q1065" s="28"/>
      <c r="R1065" s="28"/>
      <c r="S1065" s="28"/>
      <c r="T1065" s="29"/>
      <c r="U1065" s="30"/>
      <c r="V1065" s="150"/>
    </row>
    <row r="1066" spans="1:22" ht="12.75">
      <c r="A1066" s="147"/>
      <c r="B1066" s="142"/>
      <c r="C1066" s="142"/>
      <c r="D1066" s="142"/>
      <c r="E1066" s="142"/>
      <c r="F1066" s="142"/>
      <c r="G1066" s="142"/>
      <c r="H1066" s="142"/>
      <c r="I1066" s="142"/>
      <c r="J1066" s="142"/>
      <c r="K1066" s="142"/>
      <c r="L1066" s="142"/>
      <c r="M1066" s="31"/>
      <c r="N1066" s="32"/>
      <c r="O1066" s="33"/>
      <c r="P1066" s="35"/>
      <c r="Q1066" s="35"/>
      <c r="R1066" s="34"/>
      <c r="S1066" s="35"/>
      <c r="T1066" s="36"/>
      <c r="U1066" s="37"/>
      <c r="V1066" s="151"/>
    </row>
    <row r="1067" spans="1:22" ht="12.75">
      <c r="A1067" s="147"/>
      <c r="B1067" s="142"/>
      <c r="C1067" s="142"/>
      <c r="D1067" s="142"/>
      <c r="E1067" s="142"/>
      <c r="F1067" s="142"/>
      <c r="G1067" s="142"/>
      <c r="H1067" s="142"/>
      <c r="I1067" s="142"/>
      <c r="J1067" s="142"/>
      <c r="K1067" s="142"/>
      <c r="L1067" s="142"/>
      <c r="M1067" s="31"/>
      <c r="N1067" s="32"/>
      <c r="O1067" s="33"/>
      <c r="P1067" s="35"/>
      <c r="Q1067" s="35"/>
      <c r="R1067" s="34"/>
      <c r="S1067" s="35"/>
      <c r="T1067" s="36"/>
      <c r="U1067" s="37"/>
      <c r="V1067" s="151"/>
    </row>
    <row r="1068" spans="1:22" ht="12.75">
      <c r="A1068" s="147"/>
      <c r="B1068" s="142"/>
      <c r="C1068" s="142"/>
      <c r="D1068" s="142"/>
      <c r="E1068" s="142"/>
      <c r="F1068" s="142"/>
      <c r="G1068" s="142"/>
      <c r="H1068" s="142"/>
      <c r="I1068" s="142"/>
      <c r="J1068" s="142"/>
      <c r="K1068" s="142"/>
      <c r="L1068" s="142"/>
      <c r="M1068" s="31"/>
      <c r="N1068" s="32"/>
      <c r="O1068" s="33"/>
      <c r="P1068" s="34"/>
      <c r="Q1068" s="35"/>
      <c r="R1068" s="35"/>
      <c r="S1068" s="35"/>
      <c r="T1068" s="38"/>
      <c r="U1068" s="39"/>
      <c r="V1068" s="151"/>
    </row>
    <row r="1069" spans="1:22" ht="13.5" thickBot="1">
      <c r="A1069" s="148"/>
      <c r="B1069" s="143"/>
      <c r="C1069" s="143"/>
      <c r="D1069" s="143"/>
      <c r="E1069" s="143"/>
      <c r="F1069" s="143"/>
      <c r="G1069" s="143"/>
      <c r="H1069" s="143"/>
      <c r="I1069" s="143"/>
      <c r="J1069" s="143"/>
      <c r="K1069" s="143"/>
      <c r="L1069" s="143"/>
      <c r="M1069" s="40"/>
      <c r="N1069" s="41"/>
      <c r="O1069" s="42"/>
      <c r="P1069" s="44"/>
      <c r="Q1069" s="44"/>
      <c r="R1069" s="44"/>
      <c r="S1069" s="44"/>
      <c r="T1069" s="45"/>
      <c r="U1069" s="46"/>
      <c r="V1069" s="152"/>
    </row>
    <row r="1070" spans="1:22" ht="12.75">
      <c r="A1070" s="146"/>
      <c r="B1070" s="141"/>
      <c r="C1070" s="149" t="str">
        <f>IFERROR(VLOOKUP(B1070,VALIDACIÓN!A:B,2,FALSE),"INDICAR DISTRITO")</f>
        <v>INDICAR DISTRITO</v>
      </c>
      <c r="D1070" s="141"/>
      <c r="E1070" s="141"/>
      <c r="F1070" s="141"/>
      <c r="G1070" s="141"/>
      <c r="H1070" s="141"/>
      <c r="I1070" s="141"/>
      <c r="J1070" s="144"/>
      <c r="K1070" s="141"/>
      <c r="L1070" s="145" t="str">
        <f>CONCATENATE(H1070," - ",I1070)</f>
        <v xml:space="preserve"> - </v>
      </c>
      <c r="M1070" s="25" t="str">
        <f ca="1">IFERROR(__xludf.DUMMYFUNCTION("IFERROR(ArrayFormula(QUERY(TRIM('VALIDACIÓN'!$C$2:$H$61),""SELECT Col2, Col3, Col4 WHERE Col1='""&amp;L1070&amp;""'"")),""COMPLETAR LOS CAMPOS DE AÑO, CUATRIMESTRE Y ORIENTACIÓN"")"),"COMPLETAR LOS CAMPOS DE AÑO, CUATRIMESTRE Y ORIENTACIÓN")</f>
        <v>COMPLETAR LOS CAMPOS DE AÑO, CUATRIMESTRE Y ORIENTACIÓN</v>
      </c>
      <c r="N1070" s="26"/>
      <c r="O1070" s="27"/>
      <c r="P1070" s="28"/>
      <c r="Q1070" s="28"/>
      <c r="R1070" s="28"/>
      <c r="S1070" s="28"/>
      <c r="T1070" s="29"/>
      <c r="U1070" s="30"/>
      <c r="V1070" s="150"/>
    </row>
    <row r="1071" spans="1:22" ht="12.75">
      <c r="A1071" s="147"/>
      <c r="B1071" s="142"/>
      <c r="C1071" s="142"/>
      <c r="D1071" s="142"/>
      <c r="E1071" s="142"/>
      <c r="F1071" s="142"/>
      <c r="G1071" s="142"/>
      <c r="H1071" s="142"/>
      <c r="I1071" s="142"/>
      <c r="J1071" s="142"/>
      <c r="K1071" s="142"/>
      <c r="L1071" s="142"/>
      <c r="M1071" s="31"/>
      <c r="N1071" s="32"/>
      <c r="O1071" s="33"/>
      <c r="P1071" s="35"/>
      <c r="Q1071" s="35"/>
      <c r="R1071" s="34"/>
      <c r="S1071" s="35"/>
      <c r="T1071" s="36"/>
      <c r="U1071" s="37"/>
      <c r="V1071" s="151"/>
    </row>
    <row r="1072" spans="1:22" ht="12.75">
      <c r="A1072" s="147"/>
      <c r="B1072" s="142"/>
      <c r="C1072" s="142"/>
      <c r="D1072" s="142"/>
      <c r="E1072" s="142"/>
      <c r="F1072" s="142"/>
      <c r="G1072" s="142"/>
      <c r="H1072" s="142"/>
      <c r="I1072" s="142"/>
      <c r="J1072" s="142"/>
      <c r="K1072" s="142"/>
      <c r="L1072" s="142"/>
      <c r="M1072" s="31"/>
      <c r="N1072" s="32"/>
      <c r="O1072" s="33"/>
      <c r="P1072" s="35"/>
      <c r="Q1072" s="35"/>
      <c r="R1072" s="34"/>
      <c r="S1072" s="35"/>
      <c r="T1072" s="36"/>
      <c r="U1072" s="37"/>
      <c r="V1072" s="151"/>
    </row>
    <row r="1073" spans="1:22" ht="12.75">
      <c r="A1073" s="147"/>
      <c r="B1073" s="142"/>
      <c r="C1073" s="142"/>
      <c r="D1073" s="142"/>
      <c r="E1073" s="142"/>
      <c r="F1073" s="142"/>
      <c r="G1073" s="142"/>
      <c r="H1073" s="142"/>
      <c r="I1073" s="142"/>
      <c r="J1073" s="142"/>
      <c r="K1073" s="142"/>
      <c r="L1073" s="142"/>
      <c r="M1073" s="31"/>
      <c r="N1073" s="32"/>
      <c r="O1073" s="33"/>
      <c r="P1073" s="34"/>
      <c r="Q1073" s="35"/>
      <c r="R1073" s="35"/>
      <c r="S1073" s="35"/>
      <c r="T1073" s="38"/>
      <c r="U1073" s="39"/>
      <c r="V1073" s="151"/>
    </row>
    <row r="1074" spans="1:22" ht="13.5" thickBot="1">
      <c r="A1074" s="148"/>
      <c r="B1074" s="143"/>
      <c r="C1074" s="143"/>
      <c r="D1074" s="143"/>
      <c r="E1074" s="143"/>
      <c r="F1074" s="143"/>
      <c r="G1074" s="143"/>
      <c r="H1074" s="143"/>
      <c r="I1074" s="143"/>
      <c r="J1074" s="143"/>
      <c r="K1074" s="143"/>
      <c r="L1074" s="143"/>
      <c r="M1074" s="40"/>
      <c r="N1074" s="41"/>
      <c r="O1074" s="42"/>
      <c r="P1074" s="44"/>
      <c r="Q1074" s="44"/>
      <c r="R1074" s="44"/>
      <c r="S1074" s="44"/>
      <c r="T1074" s="45"/>
      <c r="U1074" s="46"/>
      <c r="V1074" s="152"/>
    </row>
    <row r="1075" spans="1:22" ht="12.75">
      <c r="A1075" s="146"/>
      <c r="B1075" s="141"/>
      <c r="C1075" s="149" t="str">
        <f>IFERROR(VLOOKUP(B1075,VALIDACIÓN!A:B,2,FALSE),"INDICAR DISTRITO")</f>
        <v>INDICAR DISTRITO</v>
      </c>
      <c r="D1075" s="141"/>
      <c r="E1075" s="141"/>
      <c r="F1075" s="141"/>
      <c r="G1075" s="141"/>
      <c r="H1075" s="141"/>
      <c r="I1075" s="141"/>
      <c r="J1075" s="144"/>
      <c r="K1075" s="141"/>
      <c r="L1075" s="145" t="str">
        <f>CONCATENATE(H1075," - ",I1075)</f>
        <v xml:space="preserve"> - </v>
      </c>
      <c r="M1075" s="25" t="str">
        <f ca="1">IFERROR(__xludf.DUMMYFUNCTION("IFERROR(ArrayFormula(QUERY(TRIM('VALIDACIÓN'!$C$2:$H$61),""SELECT Col2, Col3, Col4 WHERE Col1='""&amp;L1075&amp;""'"")),""COMPLETAR LOS CAMPOS DE AÑO, CUATRIMESTRE Y ORIENTACIÓN"")"),"COMPLETAR LOS CAMPOS DE AÑO, CUATRIMESTRE Y ORIENTACIÓN")</f>
        <v>COMPLETAR LOS CAMPOS DE AÑO, CUATRIMESTRE Y ORIENTACIÓN</v>
      </c>
      <c r="N1075" s="26"/>
      <c r="O1075" s="27"/>
      <c r="P1075" s="28"/>
      <c r="Q1075" s="28"/>
      <c r="R1075" s="28"/>
      <c r="S1075" s="28"/>
      <c r="T1075" s="29"/>
      <c r="U1075" s="30"/>
      <c r="V1075" s="150"/>
    </row>
    <row r="1076" spans="1:22" ht="12.75">
      <c r="A1076" s="147"/>
      <c r="B1076" s="142"/>
      <c r="C1076" s="142"/>
      <c r="D1076" s="142"/>
      <c r="E1076" s="142"/>
      <c r="F1076" s="142"/>
      <c r="G1076" s="142"/>
      <c r="H1076" s="142"/>
      <c r="I1076" s="142"/>
      <c r="J1076" s="142"/>
      <c r="K1076" s="142"/>
      <c r="L1076" s="142"/>
      <c r="M1076" s="31"/>
      <c r="N1076" s="32"/>
      <c r="O1076" s="33"/>
      <c r="P1076" s="35"/>
      <c r="Q1076" s="35"/>
      <c r="R1076" s="34"/>
      <c r="S1076" s="35"/>
      <c r="T1076" s="36"/>
      <c r="U1076" s="37"/>
      <c r="V1076" s="151"/>
    </row>
    <row r="1077" spans="1:22" ht="12.75">
      <c r="A1077" s="147"/>
      <c r="B1077" s="142"/>
      <c r="C1077" s="142"/>
      <c r="D1077" s="142"/>
      <c r="E1077" s="142"/>
      <c r="F1077" s="142"/>
      <c r="G1077" s="142"/>
      <c r="H1077" s="142"/>
      <c r="I1077" s="142"/>
      <c r="J1077" s="142"/>
      <c r="K1077" s="142"/>
      <c r="L1077" s="142"/>
      <c r="M1077" s="31"/>
      <c r="N1077" s="32"/>
      <c r="O1077" s="33"/>
      <c r="P1077" s="35"/>
      <c r="Q1077" s="35"/>
      <c r="R1077" s="34"/>
      <c r="S1077" s="35"/>
      <c r="T1077" s="36"/>
      <c r="U1077" s="37"/>
      <c r="V1077" s="151"/>
    </row>
    <row r="1078" spans="1:22" ht="12.75">
      <c r="A1078" s="147"/>
      <c r="B1078" s="142"/>
      <c r="C1078" s="142"/>
      <c r="D1078" s="142"/>
      <c r="E1078" s="142"/>
      <c r="F1078" s="142"/>
      <c r="G1078" s="142"/>
      <c r="H1078" s="142"/>
      <c r="I1078" s="142"/>
      <c r="J1078" s="142"/>
      <c r="K1078" s="142"/>
      <c r="L1078" s="142"/>
      <c r="M1078" s="31"/>
      <c r="N1078" s="32"/>
      <c r="O1078" s="33"/>
      <c r="P1078" s="34"/>
      <c r="Q1078" s="35"/>
      <c r="R1078" s="35"/>
      <c r="S1078" s="35"/>
      <c r="T1078" s="38"/>
      <c r="U1078" s="39"/>
      <c r="V1078" s="151"/>
    </row>
    <row r="1079" spans="1:22" ht="13.5" thickBot="1">
      <c r="A1079" s="148"/>
      <c r="B1079" s="143"/>
      <c r="C1079" s="143"/>
      <c r="D1079" s="143"/>
      <c r="E1079" s="143"/>
      <c r="F1079" s="143"/>
      <c r="G1079" s="143"/>
      <c r="H1079" s="143"/>
      <c r="I1079" s="143"/>
      <c r="J1079" s="143"/>
      <c r="K1079" s="143"/>
      <c r="L1079" s="143"/>
      <c r="M1079" s="40"/>
      <c r="N1079" s="41"/>
      <c r="O1079" s="42"/>
      <c r="P1079" s="44"/>
      <c r="Q1079" s="44"/>
      <c r="R1079" s="44"/>
      <c r="S1079" s="44"/>
      <c r="T1079" s="45"/>
      <c r="U1079" s="46"/>
      <c r="V1079" s="152"/>
    </row>
    <row r="1080" spans="1:22" ht="12.75">
      <c r="A1080" s="146"/>
      <c r="B1080" s="141"/>
      <c r="C1080" s="149" t="str">
        <f>IFERROR(VLOOKUP(B1080,VALIDACIÓN!A:B,2,FALSE),"INDICAR DISTRITO")</f>
        <v>INDICAR DISTRITO</v>
      </c>
      <c r="D1080" s="141"/>
      <c r="E1080" s="141"/>
      <c r="F1080" s="141"/>
      <c r="G1080" s="141"/>
      <c r="H1080" s="141"/>
      <c r="I1080" s="141"/>
      <c r="J1080" s="144"/>
      <c r="K1080" s="141"/>
      <c r="L1080" s="145" t="str">
        <f>CONCATENATE(H1080," - ",I1080)</f>
        <v xml:space="preserve"> - </v>
      </c>
      <c r="M1080" s="25" t="str">
        <f ca="1">IFERROR(__xludf.DUMMYFUNCTION("IFERROR(ArrayFormula(QUERY(TRIM('VALIDACIÓN'!$C$2:$H$61),""SELECT Col2, Col3, Col4 WHERE Col1='""&amp;L1080&amp;""'"")),""COMPLETAR LOS CAMPOS DE AÑO, CUATRIMESTRE Y ORIENTACIÓN"")"),"COMPLETAR LOS CAMPOS DE AÑO, CUATRIMESTRE Y ORIENTACIÓN")</f>
        <v>COMPLETAR LOS CAMPOS DE AÑO, CUATRIMESTRE Y ORIENTACIÓN</v>
      </c>
      <c r="N1080" s="26"/>
      <c r="O1080" s="27"/>
      <c r="P1080" s="28"/>
      <c r="Q1080" s="28"/>
      <c r="R1080" s="28"/>
      <c r="S1080" s="28"/>
      <c r="T1080" s="29"/>
      <c r="U1080" s="30"/>
      <c r="V1080" s="150"/>
    </row>
    <row r="1081" spans="1:22" ht="12.75">
      <c r="A1081" s="147"/>
      <c r="B1081" s="142"/>
      <c r="C1081" s="142"/>
      <c r="D1081" s="142"/>
      <c r="E1081" s="142"/>
      <c r="F1081" s="142"/>
      <c r="G1081" s="142"/>
      <c r="H1081" s="142"/>
      <c r="I1081" s="142"/>
      <c r="J1081" s="142"/>
      <c r="K1081" s="142"/>
      <c r="L1081" s="142"/>
      <c r="M1081" s="31"/>
      <c r="N1081" s="32"/>
      <c r="O1081" s="33"/>
      <c r="P1081" s="35"/>
      <c r="Q1081" s="35"/>
      <c r="R1081" s="34"/>
      <c r="S1081" s="35"/>
      <c r="T1081" s="36"/>
      <c r="U1081" s="37"/>
      <c r="V1081" s="151"/>
    </row>
    <row r="1082" spans="1:22" ht="12.75">
      <c r="A1082" s="147"/>
      <c r="B1082" s="142"/>
      <c r="C1082" s="142"/>
      <c r="D1082" s="142"/>
      <c r="E1082" s="142"/>
      <c r="F1082" s="142"/>
      <c r="G1082" s="142"/>
      <c r="H1082" s="142"/>
      <c r="I1082" s="142"/>
      <c r="J1082" s="142"/>
      <c r="K1082" s="142"/>
      <c r="L1082" s="142"/>
      <c r="M1082" s="31"/>
      <c r="N1082" s="32"/>
      <c r="O1082" s="33"/>
      <c r="P1082" s="35"/>
      <c r="Q1082" s="35"/>
      <c r="R1082" s="34"/>
      <c r="S1082" s="35"/>
      <c r="T1082" s="36"/>
      <c r="U1082" s="37"/>
      <c r="V1082" s="151"/>
    </row>
    <row r="1083" spans="1:22" ht="12.75">
      <c r="A1083" s="147"/>
      <c r="B1083" s="142"/>
      <c r="C1083" s="142"/>
      <c r="D1083" s="142"/>
      <c r="E1083" s="142"/>
      <c r="F1083" s="142"/>
      <c r="G1083" s="142"/>
      <c r="H1083" s="142"/>
      <c r="I1083" s="142"/>
      <c r="J1083" s="142"/>
      <c r="K1083" s="142"/>
      <c r="L1083" s="142"/>
      <c r="M1083" s="31"/>
      <c r="N1083" s="32"/>
      <c r="O1083" s="33"/>
      <c r="P1083" s="34"/>
      <c r="Q1083" s="35"/>
      <c r="R1083" s="35"/>
      <c r="S1083" s="35"/>
      <c r="T1083" s="38"/>
      <c r="U1083" s="39"/>
      <c r="V1083" s="151"/>
    </row>
    <row r="1084" spans="1:22" ht="13.5" thickBot="1">
      <c r="A1084" s="148"/>
      <c r="B1084" s="143"/>
      <c r="C1084" s="143"/>
      <c r="D1084" s="143"/>
      <c r="E1084" s="143"/>
      <c r="F1084" s="143"/>
      <c r="G1084" s="143"/>
      <c r="H1084" s="143"/>
      <c r="I1084" s="143"/>
      <c r="J1084" s="143"/>
      <c r="K1084" s="143"/>
      <c r="L1084" s="143"/>
      <c r="M1084" s="40"/>
      <c r="N1084" s="41"/>
      <c r="O1084" s="42"/>
      <c r="P1084" s="44"/>
      <c r="Q1084" s="44"/>
      <c r="R1084" s="44"/>
      <c r="S1084" s="44"/>
      <c r="T1084" s="45"/>
      <c r="U1084" s="46"/>
      <c r="V1084" s="152"/>
    </row>
    <row r="1085" spans="1:22" ht="12.75">
      <c r="A1085" s="146"/>
      <c r="B1085" s="141"/>
      <c r="C1085" s="149" t="str">
        <f>IFERROR(VLOOKUP(B1085,VALIDACIÓN!A:B,2,FALSE),"INDICAR DISTRITO")</f>
        <v>INDICAR DISTRITO</v>
      </c>
      <c r="D1085" s="141"/>
      <c r="E1085" s="141"/>
      <c r="F1085" s="141"/>
      <c r="G1085" s="141"/>
      <c r="H1085" s="141"/>
      <c r="I1085" s="141"/>
      <c r="J1085" s="144"/>
      <c r="K1085" s="141"/>
      <c r="L1085" s="145" t="str">
        <f>CONCATENATE(H1085," - ",I1085)</f>
        <v xml:space="preserve"> - </v>
      </c>
      <c r="M1085" s="25" t="str">
        <f ca="1">IFERROR(__xludf.DUMMYFUNCTION("IFERROR(ArrayFormula(QUERY(TRIM('VALIDACIÓN'!$C$2:$H$61),""SELECT Col2, Col3, Col4 WHERE Col1='""&amp;L1085&amp;""'"")),""COMPLETAR LOS CAMPOS DE AÑO, CUATRIMESTRE Y ORIENTACIÓN"")"),"COMPLETAR LOS CAMPOS DE AÑO, CUATRIMESTRE Y ORIENTACIÓN")</f>
        <v>COMPLETAR LOS CAMPOS DE AÑO, CUATRIMESTRE Y ORIENTACIÓN</v>
      </c>
      <c r="N1085" s="26"/>
      <c r="O1085" s="27"/>
      <c r="P1085" s="28"/>
      <c r="Q1085" s="28"/>
      <c r="R1085" s="28"/>
      <c r="S1085" s="28"/>
      <c r="T1085" s="29"/>
      <c r="U1085" s="30"/>
      <c r="V1085" s="150"/>
    </row>
    <row r="1086" spans="1:22" ht="12.75">
      <c r="A1086" s="147"/>
      <c r="B1086" s="142"/>
      <c r="C1086" s="142"/>
      <c r="D1086" s="142"/>
      <c r="E1086" s="142"/>
      <c r="F1086" s="142"/>
      <c r="G1086" s="142"/>
      <c r="H1086" s="142"/>
      <c r="I1086" s="142"/>
      <c r="J1086" s="142"/>
      <c r="K1086" s="142"/>
      <c r="L1086" s="142"/>
      <c r="M1086" s="31"/>
      <c r="N1086" s="32"/>
      <c r="O1086" s="33"/>
      <c r="P1086" s="35"/>
      <c r="Q1086" s="35"/>
      <c r="R1086" s="34"/>
      <c r="S1086" s="35"/>
      <c r="T1086" s="36"/>
      <c r="U1086" s="37"/>
      <c r="V1086" s="151"/>
    </row>
    <row r="1087" spans="1:22" ht="12.75">
      <c r="A1087" s="147"/>
      <c r="B1087" s="142"/>
      <c r="C1087" s="142"/>
      <c r="D1087" s="142"/>
      <c r="E1087" s="142"/>
      <c r="F1087" s="142"/>
      <c r="G1087" s="142"/>
      <c r="H1087" s="142"/>
      <c r="I1087" s="142"/>
      <c r="J1087" s="142"/>
      <c r="K1087" s="142"/>
      <c r="L1087" s="142"/>
      <c r="M1087" s="31"/>
      <c r="N1087" s="32"/>
      <c r="O1087" s="33"/>
      <c r="P1087" s="35"/>
      <c r="Q1087" s="35"/>
      <c r="R1087" s="34"/>
      <c r="S1087" s="35"/>
      <c r="T1087" s="36"/>
      <c r="U1087" s="37"/>
      <c r="V1087" s="151"/>
    </row>
    <row r="1088" spans="1:22" ht="12.75">
      <c r="A1088" s="147"/>
      <c r="B1088" s="142"/>
      <c r="C1088" s="142"/>
      <c r="D1088" s="142"/>
      <c r="E1088" s="142"/>
      <c r="F1088" s="142"/>
      <c r="G1088" s="142"/>
      <c r="H1088" s="142"/>
      <c r="I1088" s="142"/>
      <c r="J1088" s="142"/>
      <c r="K1088" s="142"/>
      <c r="L1088" s="142"/>
      <c r="M1088" s="31"/>
      <c r="N1088" s="32"/>
      <c r="O1088" s="33"/>
      <c r="P1088" s="34"/>
      <c r="Q1088" s="35"/>
      <c r="R1088" s="35"/>
      <c r="S1088" s="35"/>
      <c r="T1088" s="38"/>
      <c r="U1088" s="39"/>
      <c r="V1088" s="151"/>
    </row>
    <row r="1089" spans="1:22" ht="13.5" thickBot="1">
      <c r="A1089" s="148"/>
      <c r="B1089" s="143"/>
      <c r="C1089" s="143"/>
      <c r="D1089" s="143"/>
      <c r="E1089" s="143"/>
      <c r="F1089" s="143"/>
      <c r="G1089" s="143"/>
      <c r="H1089" s="143"/>
      <c r="I1089" s="143"/>
      <c r="J1089" s="143"/>
      <c r="K1089" s="143"/>
      <c r="L1089" s="143"/>
      <c r="M1089" s="40"/>
      <c r="N1089" s="41"/>
      <c r="O1089" s="42"/>
      <c r="P1089" s="44"/>
      <c r="Q1089" s="44"/>
      <c r="R1089" s="44"/>
      <c r="S1089" s="44"/>
      <c r="T1089" s="45"/>
      <c r="U1089" s="46"/>
      <c r="V1089" s="152"/>
    </row>
    <row r="1090" spans="1:22" ht="12.75">
      <c r="A1090" s="146"/>
      <c r="B1090" s="141"/>
      <c r="C1090" s="149" t="str">
        <f>IFERROR(VLOOKUP(B1090,VALIDACIÓN!A:B,2,FALSE),"INDICAR DISTRITO")</f>
        <v>INDICAR DISTRITO</v>
      </c>
      <c r="D1090" s="141"/>
      <c r="E1090" s="141"/>
      <c r="F1090" s="141"/>
      <c r="G1090" s="141"/>
      <c r="H1090" s="141"/>
      <c r="I1090" s="141"/>
      <c r="J1090" s="144"/>
      <c r="K1090" s="141"/>
      <c r="L1090" s="145" t="str">
        <f>CONCATENATE(H1090," - ",I1090)</f>
        <v xml:space="preserve"> - </v>
      </c>
      <c r="M1090" s="25" t="str">
        <f ca="1">IFERROR(__xludf.DUMMYFUNCTION("IFERROR(ArrayFormula(QUERY(TRIM('VALIDACIÓN'!$C$2:$H$61),""SELECT Col2, Col3, Col4 WHERE Col1='""&amp;L1090&amp;""'"")),""COMPLETAR LOS CAMPOS DE AÑO, CUATRIMESTRE Y ORIENTACIÓN"")"),"COMPLETAR LOS CAMPOS DE AÑO, CUATRIMESTRE Y ORIENTACIÓN")</f>
        <v>COMPLETAR LOS CAMPOS DE AÑO, CUATRIMESTRE Y ORIENTACIÓN</v>
      </c>
      <c r="N1090" s="26"/>
      <c r="O1090" s="27"/>
      <c r="P1090" s="28"/>
      <c r="Q1090" s="28"/>
      <c r="R1090" s="28"/>
      <c r="S1090" s="28"/>
      <c r="T1090" s="29"/>
      <c r="U1090" s="30"/>
      <c r="V1090" s="150"/>
    </row>
    <row r="1091" spans="1:22" ht="12.75">
      <c r="A1091" s="147"/>
      <c r="B1091" s="142"/>
      <c r="C1091" s="142"/>
      <c r="D1091" s="142"/>
      <c r="E1091" s="142"/>
      <c r="F1091" s="142"/>
      <c r="G1091" s="142"/>
      <c r="H1091" s="142"/>
      <c r="I1091" s="142"/>
      <c r="J1091" s="142"/>
      <c r="K1091" s="142"/>
      <c r="L1091" s="142"/>
      <c r="M1091" s="31"/>
      <c r="N1091" s="32"/>
      <c r="O1091" s="33"/>
      <c r="P1091" s="35"/>
      <c r="Q1091" s="35"/>
      <c r="R1091" s="34"/>
      <c r="S1091" s="35"/>
      <c r="T1091" s="36"/>
      <c r="U1091" s="37"/>
      <c r="V1091" s="151"/>
    </row>
    <row r="1092" spans="1:22" ht="12.75">
      <c r="A1092" s="147"/>
      <c r="B1092" s="142"/>
      <c r="C1092" s="142"/>
      <c r="D1092" s="142"/>
      <c r="E1092" s="142"/>
      <c r="F1092" s="142"/>
      <c r="G1092" s="142"/>
      <c r="H1092" s="142"/>
      <c r="I1092" s="142"/>
      <c r="J1092" s="142"/>
      <c r="K1092" s="142"/>
      <c r="L1092" s="142"/>
      <c r="M1092" s="31"/>
      <c r="N1092" s="32"/>
      <c r="O1092" s="33"/>
      <c r="P1092" s="35"/>
      <c r="Q1092" s="35"/>
      <c r="R1092" s="34"/>
      <c r="S1092" s="35"/>
      <c r="T1092" s="36"/>
      <c r="U1092" s="37"/>
      <c r="V1092" s="151"/>
    </row>
    <row r="1093" spans="1:22" ht="12.75">
      <c r="A1093" s="147"/>
      <c r="B1093" s="142"/>
      <c r="C1093" s="142"/>
      <c r="D1093" s="142"/>
      <c r="E1093" s="142"/>
      <c r="F1093" s="142"/>
      <c r="G1093" s="142"/>
      <c r="H1093" s="142"/>
      <c r="I1093" s="142"/>
      <c r="J1093" s="142"/>
      <c r="K1093" s="142"/>
      <c r="L1093" s="142"/>
      <c r="M1093" s="31"/>
      <c r="N1093" s="32"/>
      <c r="O1093" s="33"/>
      <c r="P1093" s="34"/>
      <c r="Q1093" s="35"/>
      <c r="R1093" s="35"/>
      <c r="S1093" s="35"/>
      <c r="T1093" s="38"/>
      <c r="U1093" s="39"/>
      <c r="V1093" s="151"/>
    </row>
    <row r="1094" spans="1:22" ht="13.5" thickBot="1">
      <c r="A1094" s="148"/>
      <c r="B1094" s="143"/>
      <c r="C1094" s="143"/>
      <c r="D1094" s="143"/>
      <c r="E1094" s="143"/>
      <c r="F1094" s="143"/>
      <c r="G1094" s="143"/>
      <c r="H1094" s="143"/>
      <c r="I1094" s="143"/>
      <c r="J1094" s="143"/>
      <c r="K1094" s="143"/>
      <c r="L1094" s="143"/>
      <c r="M1094" s="40"/>
      <c r="N1094" s="41"/>
      <c r="O1094" s="42"/>
      <c r="P1094" s="44"/>
      <c r="Q1094" s="44"/>
      <c r="R1094" s="44"/>
      <c r="S1094" s="44"/>
      <c r="T1094" s="45"/>
      <c r="U1094" s="46"/>
      <c r="V1094" s="152"/>
    </row>
    <row r="1095" spans="1:22" ht="12.75">
      <c r="A1095" s="146"/>
      <c r="B1095" s="141"/>
      <c r="C1095" s="149" t="str">
        <f>IFERROR(VLOOKUP(B1095,VALIDACIÓN!A:B,2,FALSE),"INDICAR DISTRITO")</f>
        <v>INDICAR DISTRITO</v>
      </c>
      <c r="D1095" s="141"/>
      <c r="E1095" s="141"/>
      <c r="F1095" s="141"/>
      <c r="G1095" s="141"/>
      <c r="H1095" s="141"/>
      <c r="I1095" s="141"/>
      <c r="J1095" s="144"/>
      <c r="K1095" s="141"/>
      <c r="L1095" s="145" t="str">
        <f>CONCATENATE(H1095," - ",I1095)</f>
        <v xml:space="preserve"> - </v>
      </c>
      <c r="M1095" s="25" t="str">
        <f ca="1">IFERROR(__xludf.DUMMYFUNCTION("IFERROR(ArrayFormula(QUERY(TRIM('VALIDACIÓN'!$C$2:$H$61),""SELECT Col2, Col3, Col4 WHERE Col1='""&amp;L1095&amp;""'"")),""COMPLETAR LOS CAMPOS DE AÑO, CUATRIMESTRE Y ORIENTACIÓN"")"),"COMPLETAR LOS CAMPOS DE AÑO, CUATRIMESTRE Y ORIENTACIÓN")</f>
        <v>COMPLETAR LOS CAMPOS DE AÑO, CUATRIMESTRE Y ORIENTACIÓN</v>
      </c>
      <c r="N1095" s="26"/>
      <c r="O1095" s="27"/>
      <c r="P1095" s="28"/>
      <c r="Q1095" s="28"/>
      <c r="R1095" s="28"/>
      <c r="S1095" s="28"/>
      <c r="T1095" s="29"/>
      <c r="U1095" s="30"/>
      <c r="V1095" s="150"/>
    </row>
    <row r="1096" spans="1:22" ht="12.75">
      <c r="A1096" s="147"/>
      <c r="B1096" s="142"/>
      <c r="C1096" s="142"/>
      <c r="D1096" s="142"/>
      <c r="E1096" s="142"/>
      <c r="F1096" s="142"/>
      <c r="G1096" s="142"/>
      <c r="H1096" s="142"/>
      <c r="I1096" s="142"/>
      <c r="J1096" s="142"/>
      <c r="K1096" s="142"/>
      <c r="L1096" s="142"/>
      <c r="M1096" s="31"/>
      <c r="N1096" s="32"/>
      <c r="O1096" s="33"/>
      <c r="P1096" s="35"/>
      <c r="Q1096" s="35"/>
      <c r="R1096" s="34"/>
      <c r="S1096" s="35"/>
      <c r="T1096" s="36"/>
      <c r="U1096" s="37"/>
      <c r="V1096" s="151"/>
    </row>
    <row r="1097" spans="1:22" ht="12.75">
      <c r="A1097" s="147"/>
      <c r="B1097" s="142"/>
      <c r="C1097" s="142"/>
      <c r="D1097" s="142"/>
      <c r="E1097" s="142"/>
      <c r="F1097" s="142"/>
      <c r="G1097" s="142"/>
      <c r="H1097" s="142"/>
      <c r="I1097" s="142"/>
      <c r="J1097" s="142"/>
      <c r="K1097" s="142"/>
      <c r="L1097" s="142"/>
      <c r="M1097" s="31"/>
      <c r="N1097" s="32"/>
      <c r="O1097" s="33"/>
      <c r="P1097" s="35"/>
      <c r="Q1097" s="35"/>
      <c r="R1097" s="34"/>
      <c r="S1097" s="35"/>
      <c r="T1097" s="36"/>
      <c r="U1097" s="37"/>
      <c r="V1097" s="151"/>
    </row>
    <row r="1098" spans="1:22" ht="12.75">
      <c r="A1098" s="147"/>
      <c r="B1098" s="142"/>
      <c r="C1098" s="142"/>
      <c r="D1098" s="142"/>
      <c r="E1098" s="142"/>
      <c r="F1098" s="142"/>
      <c r="G1098" s="142"/>
      <c r="H1098" s="142"/>
      <c r="I1098" s="142"/>
      <c r="J1098" s="142"/>
      <c r="K1098" s="142"/>
      <c r="L1098" s="142"/>
      <c r="M1098" s="31"/>
      <c r="N1098" s="32"/>
      <c r="O1098" s="33"/>
      <c r="P1098" s="34"/>
      <c r="Q1098" s="35"/>
      <c r="R1098" s="35"/>
      <c r="S1098" s="35"/>
      <c r="T1098" s="38"/>
      <c r="U1098" s="39"/>
      <c r="V1098" s="151"/>
    </row>
    <row r="1099" spans="1:22" ht="13.5" thickBot="1">
      <c r="A1099" s="148"/>
      <c r="B1099" s="143"/>
      <c r="C1099" s="143"/>
      <c r="D1099" s="143"/>
      <c r="E1099" s="143"/>
      <c r="F1099" s="143"/>
      <c r="G1099" s="143"/>
      <c r="H1099" s="143"/>
      <c r="I1099" s="143"/>
      <c r="J1099" s="143"/>
      <c r="K1099" s="143"/>
      <c r="L1099" s="143"/>
      <c r="M1099" s="40"/>
      <c r="N1099" s="41"/>
      <c r="O1099" s="42"/>
      <c r="P1099" s="44"/>
      <c r="Q1099" s="44"/>
      <c r="R1099" s="44"/>
      <c r="S1099" s="44"/>
      <c r="T1099" s="45"/>
      <c r="U1099" s="46"/>
      <c r="V1099" s="152"/>
    </row>
    <row r="1100" spans="1:22" ht="12.75">
      <c r="A1100" s="146"/>
      <c r="B1100" s="141"/>
      <c r="C1100" s="149" t="str">
        <f>IFERROR(VLOOKUP(B1100,VALIDACIÓN!A:B,2,FALSE),"INDICAR DISTRITO")</f>
        <v>INDICAR DISTRITO</v>
      </c>
      <c r="D1100" s="141"/>
      <c r="E1100" s="141"/>
      <c r="F1100" s="141"/>
      <c r="G1100" s="141"/>
      <c r="H1100" s="141"/>
      <c r="I1100" s="141"/>
      <c r="J1100" s="144"/>
      <c r="K1100" s="141"/>
      <c r="L1100" s="145" t="str">
        <f>CONCATENATE(H1100," - ",I1100)</f>
        <v xml:space="preserve"> - </v>
      </c>
      <c r="M1100" s="25" t="str">
        <f ca="1">IFERROR(__xludf.DUMMYFUNCTION("IFERROR(ArrayFormula(QUERY(TRIM('VALIDACIÓN'!$C$2:$H$61),""SELECT Col2, Col3, Col4 WHERE Col1='""&amp;L1100&amp;""'"")),""COMPLETAR LOS CAMPOS DE AÑO, CUATRIMESTRE Y ORIENTACIÓN"")"),"COMPLETAR LOS CAMPOS DE AÑO, CUATRIMESTRE Y ORIENTACIÓN")</f>
        <v>COMPLETAR LOS CAMPOS DE AÑO, CUATRIMESTRE Y ORIENTACIÓN</v>
      </c>
      <c r="N1100" s="26"/>
      <c r="O1100" s="27"/>
      <c r="P1100" s="28"/>
      <c r="Q1100" s="28"/>
      <c r="R1100" s="28"/>
      <c r="S1100" s="28"/>
      <c r="T1100" s="29"/>
      <c r="U1100" s="30"/>
      <c r="V1100" s="150"/>
    </row>
    <row r="1101" spans="1:22" ht="12.75">
      <c r="A1101" s="147"/>
      <c r="B1101" s="142"/>
      <c r="C1101" s="142"/>
      <c r="D1101" s="142"/>
      <c r="E1101" s="142"/>
      <c r="F1101" s="142"/>
      <c r="G1101" s="142"/>
      <c r="H1101" s="142"/>
      <c r="I1101" s="142"/>
      <c r="J1101" s="142"/>
      <c r="K1101" s="142"/>
      <c r="L1101" s="142"/>
      <c r="M1101" s="31"/>
      <c r="N1101" s="32"/>
      <c r="O1101" s="33"/>
      <c r="P1101" s="35"/>
      <c r="Q1101" s="35"/>
      <c r="R1101" s="34"/>
      <c r="S1101" s="35"/>
      <c r="T1101" s="36"/>
      <c r="U1101" s="37"/>
      <c r="V1101" s="151"/>
    </row>
    <row r="1102" spans="1:22" ht="12.75">
      <c r="A1102" s="147"/>
      <c r="B1102" s="142"/>
      <c r="C1102" s="142"/>
      <c r="D1102" s="142"/>
      <c r="E1102" s="142"/>
      <c r="F1102" s="142"/>
      <c r="G1102" s="142"/>
      <c r="H1102" s="142"/>
      <c r="I1102" s="142"/>
      <c r="J1102" s="142"/>
      <c r="K1102" s="142"/>
      <c r="L1102" s="142"/>
      <c r="M1102" s="31"/>
      <c r="N1102" s="32"/>
      <c r="O1102" s="33"/>
      <c r="P1102" s="35"/>
      <c r="Q1102" s="35"/>
      <c r="R1102" s="34"/>
      <c r="S1102" s="35"/>
      <c r="T1102" s="36"/>
      <c r="U1102" s="37"/>
      <c r="V1102" s="151"/>
    </row>
    <row r="1103" spans="1:22" ht="12.75">
      <c r="A1103" s="147"/>
      <c r="B1103" s="142"/>
      <c r="C1103" s="142"/>
      <c r="D1103" s="142"/>
      <c r="E1103" s="142"/>
      <c r="F1103" s="142"/>
      <c r="G1103" s="142"/>
      <c r="H1103" s="142"/>
      <c r="I1103" s="142"/>
      <c r="J1103" s="142"/>
      <c r="K1103" s="142"/>
      <c r="L1103" s="142"/>
      <c r="M1103" s="31"/>
      <c r="N1103" s="32"/>
      <c r="O1103" s="33"/>
      <c r="P1103" s="34"/>
      <c r="Q1103" s="35"/>
      <c r="R1103" s="35"/>
      <c r="S1103" s="35"/>
      <c r="T1103" s="38"/>
      <c r="U1103" s="39"/>
      <c r="V1103" s="151"/>
    </row>
    <row r="1104" spans="1:22" ht="13.5" thickBot="1">
      <c r="A1104" s="148"/>
      <c r="B1104" s="143"/>
      <c r="C1104" s="143"/>
      <c r="D1104" s="143"/>
      <c r="E1104" s="143"/>
      <c r="F1104" s="143"/>
      <c r="G1104" s="143"/>
      <c r="H1104" s="143"/>
      <c r="I1104" s="143"/>
      <c r="J1104" s="143"/>
      <c r="K1104" s="143"/>
      <c r="L1104" s="143"/>
      <c r="M1104" s="40"/>
      <c r="N1104" s="41"/>
      <c r="O1104" s="42"/>
      <c r="P1104" s="44"/>
      <c r="Q1104" s="44"/>
      <c r="R1104" s="44"/>
      <c r="S1104" s="44"/>
      <c r="T1104" s="45"/>
      <c r="U1104" s="46"/>
      <c r="V1104" s="152"/>
    </row>
    <row r="1105" spans="1:22" ht="12.75">
      <c r="A1105" s="146"/>
      <c r="B1105" s="141"/>
      <c r="C1105" s="149" t="str">
        <f>IFERROR(VLOOKUP(B1105,VALIDACIÓN!A:B,2,FALSE),"INDICAR DISTRITO")</f>
        <v>INDICAR DISTRITO</v>
      </c>
      <c r="D1105" s="141"/>
      <c r="E1105" s="141"/>
      <c r="F1105" s="141"/>
      <c r="G1105" s="141"/>
      <c r="H1105" s="141"/>
      <c r="I1105" s="141"/>
      <c r="J1105" s="144"/>
      <c r="K1105" s="141"/>
      <c r="L1105" s="145" t="str">
        <f>CONCATENATE(H1105," - ",I1105)</f>
        <v xml:space="preserve"> - </v>
      </c>
      <c r="M1105" s="25" t="str">
        <f ca="1">IFERROR(__xludf.DUMMYFUNCTION("IFERROR(ArrayFormula(QUERY(TRIM('VALIDACIÓN'!$C$2:$H$61),""SELECT Col2, Col3, Col4 WHERE Col1='""&amp;L1105&amp;""'"")),""COMPLETAR LOS CAMPOS DE AÑO, CUATRIMESTRE Y ORIENTACIÓN"")"),"COMPLETAR LOS CAMPOS DE AÑO, CUATRIMESTRE Y ORIENTACIÓN")</f>
        <v>COMPLETAR LOS CAMPOS DE AÑO, CUATRIMESTRE Y ORIENTACIÓN</v>
      </c>
      <c r="N1105" s="26"/>
      <c r="O1105" s="27"/>
      <c r="P1105" s="28"/>
      <c r="Q1105" s="28"/>
      <c r="R1105" s="28"/>
      <c r="S1105" s="28"/>
      <c r="T1105" s="29"/>
      <c r="U1105" s="30"/>
      <c r="V1105" s="150"/>
    </row>
    <row r="1106" spans="1:22" ht="12.75">
      <c r="A1106" s="147"/>
      <c r="B1106" s="142"/>
      <c r="C1106" s="142"/>
      <c r="D1106" s="142"/>
      <c r="E1106" s="142"/>
      <c r="F1106" s="142"/>
      <c r="G1106" s="142"/>
      <c r="H1106" s="142"/>
      <c r="I1106" s="142"/>
      <c r="J1106" s="142"/>
      <c r="K1106" s="142"/>
      <c r="L1106" s="142"/>
      <c r="M1106" s="31"/>
      <c r="N1106" s="32"/>
      <c r="O1106" s="33"/>
      <c r="P1106" s="35"/>
      <c r="Q1106" s="35"/>
      <c r="R1106" s="34"/>
      <c r="S1106" s="35"/>
      <c r="T1106" s="36"/>
      <c r="U1106" s="37"/>
      <c r="V1106" s="151"/>
    </row>
    <row r="1107" spans="1:22" ht="12.75">
      <c r="A1107" s="147"/>
      <c r="B1107" s="142"/>
      <c r="C1107" s="142"/>
      <c r="D1107" s="142"/>
      <c r="E1107" s="142"/>
      <c r="F1107" s="142"/>
      <c r="G1107" s="142"/>
      <c r="H1107" s="142"/>
      <c r="I1107" s="142"/>
      <c r="J1107" s="142"/>
      <c r="K1107" s="142"/>
      <c r="L1107" s="142"/>
      <c r="M1107" s="31"/>
      <c r="N1107" s="32"/>
      <c r="O1107" s="33"/>
      <c r="P1107" s="35"/>
      <c r="Q1107" s="35"/>
      <c r="R1107" s="34"/>
      <c r="S1107" s="35"/>
      <c r="T1107" s="36"/>
      <c r="U1107" s="37"/>
      <c r="V1107" s="151"/>
    </row>
    <row r="1108" spans="1:22" ht="12.75">
      <c r="A1108" s="147"/>
      <c r="B1108" s="142"/>
      <c r="C1108" s="142"/>
      <c r="D1108" s="142"/>
      <c r="E1108" s="142"/>
      <c r="F1108" s="142"/>
      <c r="G1108" s="142"/>
      <c r="H1108" s="142"/>
      <c r="I1108" s="142"/>
      <c r="J1108" s="142"/>
      <c r="K1108" s="142"/>
      <c r="L1108" s="142"/>
      <c r="M1108" s="31"/>
      <c r="N1108" s="32"/>
      <c r="O1108" s="33"/>
      <c r="P1108" s="34"/>
      <c r="Q1108" s="35"/>
      <c r="R1108" s="35"/>
      <c r="S1108" s="35"/>
      <c r="T1108" s="38"/>
      <c r="U1108" s="39"/>
      <c r="V1108" s="151"/>
    </row>
    <row r="1109" spans="1:22" ht="13.5" thickBot="1">
      <c r="A1109" s="148"/>
      <c r="B1109" s="143"/>
      <c r="C1109" s="143"/>
      <c r="D1109" s="143"/>
      <c r="E1109" s="143"/>
      <c r="F1109" s="143"/>
      <c r="G1109" s="143"/>
      <c r="H1109" s="143"/>
      <c r="I1109" s="143"/>
      <c r="J1109" s="143"/>
      <c r="K1109" s="143"/>
      <c r="L1109" s="143"/>
      <c r="M1109" s="40"/>
      <c r="N1109" s="41"/>
      <c r="O1109" s="42"/>
      <c r="P1109" s="44"/>
      <c r="Q1109" s="44"/>
      <c r="R1109" s="44"/>
      <c r="S1109" s="44"/>
      <c r="T1109" s="45"/>
      <c r="U1109" s="46"/>
      <c r="V1109" s="152"/>
    </row>
    <row r="1110" spans="1:22" ht="12.75">
      <c r="A1110" s="146"/>
      <c r="B1110" s="141"/>
      <c r="C1110" s="149" t="str">
        <f>IFERROR(VLOOKUP(B1110,VALIDACIÓN!A:B,2,FALSE),"INDICAR DISTRITO")</f>
        <v>INDICAR DISTRITO</v>
      </c>
      <c r="D1110" s="141"/>
      <c r="E1110" s="141"/>
      <c r="F1110" s="141"/>
      <c r="G1110" s="141"/>
      <c r="H1110" s="141"/>
      <c r="I1110" s="141"/>
      <c r="J1110" s="144"/>
      <c r="K1110" s="141"/>
      <c r="L1110" s="145" t="str">
        <f>CONCATENATE(H1110," - ",I1110)</f>
        <v xml:space="preserve"> - </v>
      </c>
      <c r="M1110" s="25" t="str">
        <f ca="1">IFERROR(__xludf.DUMMYFUNCTION("IFERROR(ArrayFormula(QUERY(TRIM('VALIDACIÓN'!$C$2:$H$61),""SELECT Col2, Col3, Col4 WHERE Col1='""&amp;L1110&amp;""'"")),""COMPLETAR LOS CAMPOS DE AÑO, CUATRIMESTRE Y ORIENTACIÓN"")"),"COMPLETAR LOS CAMPOS DE AÑO, CUATRIMESTRE Y ORIENTACIÓN")</f>
        <v>COMPLETAR LOS CAMPOS DE AÑO, CUATRIMESTRE Y ORIENTACIÓN</v>
      </c>
      <c r="N1110" s="26"/>
      <c r="O1110" s="27"/>
      <c r="P1110" s="28"/>
      <c r="Q1110" s="28"/>
      <c r="R1110" s="28"/>
      <c r="S1110" s="28"/>
      <c r="T1110" s="29"/>
      <c r="U1110" s="30"/>
      <c r="V1110" s="150"/>
    </row>
    <row r="1111" spans="1:22" ht="12.75">
      <c r="A1111" s="147"/>
      <c r="B1111" s="142"/>
      <c r="C1111" s="142"/>
      <c r="D1111" s="142"/>
      <c r="E1111" s="142"/>
      <c r="F1111" s="142"/>
      <c r="G1111" s="142"/>
      <c r="H1111" s="142"/>
      <c r="I1111" s="142"/>
      <c r="J1111" s="142"/>
      <c r="K1111" s="142"/>
      <c r="L1111" s="142"/>
      <c r="M1111" s="31"/>
      <c r="N1111" s="32"/>
      <c r="O1111" s="33"/>
      <c r="P1111" s="35"/>
      <c r="Q1111" s="35"/>
      <c r="R1111" s="34"/>
      <c r="S1111" s="35"/>
      <c r="T1111" s="36"/>
      <c r="U1111" s="37"/>
      <c r="V1111" s="151"/>
    </row>
    <row r="1112" spans="1:22" ht="12.75">
      <c r="A1112" s="147"/>
      <c r="B1112" s="142"/>
      <c r="C1112" s="142"/>
      <c r="D1112" s="142"/>
      <c r="E1112" s="142"/>
      <c r="F1112" s="142"/>
      <c r="G1112" s="142"/>
      <c r="H1112" s="142"/>
      <c r="I1112" s="142"/>
      <c r="J1112" s="142"/>
      <c r="K1112" s="142"/>
      <c r="L1112" s="142"/>
      <c r="M1112" s="31"/>
      <c r="N1112" s="32"/>
      <c r="O1112" s="33"/>
      <c r="P1112" s="35"/>
      <c r="Q1112" s="35"/>
      <c r="R1112" s="34"/>
      <c r="S1112" s="35"/>
      <c r="T1112" s="36"/>
      <c r="U1112" s="37"/>
      <c r="V1112" s="151"/>
    </row>
    <row r="1113" spans="1:22" ht="12.75">
      <c r="A1113" s="147"/>
      <c r="B1113" s="142"/>
      <c r="C1113" s="142"/>
      <c r="D1113" s="142"/>
      <c r="E1113" s="142"/>
      <c r="F1113" s="142"/>
      <c r="G1113" s="142"/>
      <c r="H1113" s="142"/>
      <c r="I1113" s="142"/>
      <c r="J1113" s="142"/>
      <c r="K1113" s="142"/>
      <c r="L1113" s="142"/>
      <c r="M1113" s="31"/>
      <c r="N1113" s="32"/>
      <c r="O1113" s="33"/>
      <c r="P1113" s="34"/>
      <c r="Q1113" s="35"/>
      <c r="R1113" s="35"/>
      <c r="S1113" s="35"/>
      <c r="T1113" s="38"/>
      <c r="U1113" s="39"/>
      <c r="V1113" s="151"/>
    </row>
    <row r="1114" spans="1:22" ht="13.5" thickBot="1">
      <c r="A1114" s="148"/>
      <c r="B1114" s="143"/>
      <c r="C1114" s="143"/>
      <c r="D1114" s="143"/>
      <c r="E1114" s="143"/>
      <c r="F1114" s="143"/>
      <c r="G1114" s="143"/>
      <c r="H1114" s="143"/>
      <c r="I1114" s="143"/>
      <c r="J1114" s="143"/>
      <c r="K1114" s="143"/>
      <c r="L1114" s="143"/>
      <c r="M1114" s="40"/>
      <c r="N1114" s="41"/>
      <c r="O1114" s="42"/>
      <c r="P1114" s="44"/>
      <c r="Q1114" s="44"/>
      <c r="R1114" s="44"/>
      <c r="S1114" s="44"/>
      <c r="T1114" s="45"/>
      <c r="U1114" s="46"/>
      <c r="V1114" s="152"/>
    </row>
    <row r="1115" spans="1:22" ht="12.75">
      <c r="A1115" s="146"/>
      <c r="B1115" s="141"/>
      <c r="C1115" s="149" t="str">
        <f>IFERROR(VLOOKUP(B1115,VALIDACIÓN!A:B,2,FALSE),"INDICAR DISTRITO")</f>
        <v>INDICAR DISTRITO</v>
      </c>
      <c r="D1115" s="141"/>
      <c r="E1115" s="141"/>
      <c r="F1115" s="141"/>
      <c r="G1115" s="141"/>
      <c r="H1115" s="141"/>
      <c r="I1115" s="141"/>
      <c r="J1115" s="144"/>
      <c r="K1115" s="141"/>
      <c r="L1115" s="145" t="str">
        <f>CONCATENATE(H1115," - ",I1115)</f>
        <v xml:space="preserve"> - </v>
      </c>
      <c r="M1115" s="25" t="str">
        <f ca="1">IFERROR(__xludf.DUMMYFUNCTION("IFERROR(ArrayFormula(QUERY(TRIM('VALIDACIÓN'!$C$2:$H$61),""SELECT Col2, Col3, Col4 WHERE Col1='""&amp;L1115&amp;""'"")),""COMPLETAR LOS CAMPOS DE AÑO, CUATRIMESTRE Y ORIENTACIÓN"")"),"COMPLETAR LOS CAMPOS DE AÑO, CUATRIMESTRE Y ORIENTACIÓN")</f>
        <v>COMPLETAR LOS CAMPOS DE AÑO, CUATRIMESTRE Y ORIENTACIÓN</v>
      </c>
      <c r="N1115" s="26"/>
      <c r="O1115" s="27"/>
      <c r="P1115" s="28"/>
      <c r="Q1115" s="28"/>
      <c r="R1115" s="28"/>
      <c r="S1115" s="28"/>
      <c r="T1115" s="29"/>
      <c r="U1115" s="30"/>
      <c r="V1115" s="150"/>
    </row>
    <row r="1116" spans="1:22" ht="12.75">
      <c r="A1116" s="147"/>
      <c r="B1116" s="142"/>
      <c r="C1116" s="142"/>
      <c r="D1116" s="142"/>
      <c r="E1116" s="142"/>
      <c r="F1116" s="142"/>
      <c r="G1116" s="142"/>
      <c r="H1116" s="142"/>
      <c r="I1116" s="142"/>
      <c r="J1116" s="142"/>
      <c r="K1116" s="142"/>
      <c r="L1116" s="142"/>
      <c r="M1116" s="31"/>
      <c r="N1116" s="32"/>
      <c r="O1116" s="33"/>
      <c r="P1116" s="35"/>
      <c r="Q1116" s="35"/>
      <c r="R1116" s="34"/>
      <c r="S1116" s="35"/>
      <c r="T1116" s="36"/>
      <c r="U1116" s="37"/>
      <c r="V1116" s="151"/>
    </row>
    <row r="1117" spans="1:22" ht="12.75">
      <c r="A1117" s="147"/>
      <c r="B1117" s="142"/>
      <c r="C1117" s="142"/>
      <c r="D1117" s="142"/>
      <c r="E1117" s="142"/>
      <c r="F1117" s="142"/>
      <c r="G1117" s="142"/>
      <c r="H1117" s="142"/>
      <c r="I1117" s="142"/>
      <c r="J1117" s="142"/>
      <c r="K1117" s="142"/>
      <c r="L1117" s="142"/>
      <c r="M1117" s="31"/>
      <c r="N1117" s="32"/>
      <c r="O1117" s="33"/>
      <c r="P1117" s="35"/>
      <c r="Q1117" s="35"/>
      <c r="R1117" s="34"/>
      <c r="S1117" s="35"/>
      <c r="T1117" s="36"/>
      <c r="U1117" s="37"/>
      <c r="V1117" s="151"/>
    </row>
    <row r="1118" spans="1:22" ht="12.75">
      <c r="A1118" s="147"/>
      <c r="B1118" s="142"/>
      <c r="C1118" s="142"/>
      <c r="D1118" s="142"/>
      <c r="E1118" s="142"/>
      <c r="F1118" s="142"/>
      <c r="G1118" s="142"/>
      <c r="H1118" s="142"/>
      <c r="I1118" s="142"/>
      <c r="J1118" s="142"/>
      <c r="K1118" s="142"/>
      <c r="L1118" s="142"/>
      <c r="M1118" s="31"/>
      <c r="N1118" s="32"/>
      <c r="O1118" s="33"/>
      <c r="P1118" s="34"/>
      <c r="Q1118" s="35"/>
      <c r="R1118" s="35"/>
      <c r="S1118" s="35"/>
      <c r="T1118" s="38"/>
      <c r="U1118" s="39"/>
      <c r="V1118" s="151"/>
    </row>
    <row r="1119" spans="1:22" ht="13.5" thickBot="1">
      <c r="A1119" s="148"/>
      <c r="B1119" s="143"/>
      <c r="C1119" s="143"/>
      <c r="D1119" s="143"/>
      <c r="E1119" s="143"/>
      <c r="F1119" s="143"/>
      <c r="G1119" s="143"/>
      <c r="H1119" s="143"/>
      <c r="I1119" s="143"/>
      <c r="J1119" s="143"/>
      <c r="K1119" s="143"/>
      <c r="L1119" s="143"/>
      <c r="M1119" s="40"/>
      <c r="N1119" s="41"/>
      <c r="O1119" s="42"/>
      <c r="P1119" s="44"/>
      <c r="Q1119" s="44"/>
      <c r="R1119" s="44"/>
      <c r="S1119" s="44"/>
      <c r="T1119" s="45"/>
      <c r="U1119" s="46"/>
      <c r="V1119" s="152"/>
    </row>
    <row r="1120" spans="1:22" ht="12.75">
      <c r="A1120" s="146"/>
      <c r="B1120" s="141"/>
      <c r="C1120" s="149" t="str">
        <f>IFERROR(VLOOKUP(B1120,VALIDACIÓN!A:B,2,FALSE),"INDICAR DISTRITO")</f>
        <v>INDICAR DISTRITO</v>
      </c>
      <c r="D1120" s="141"/>
      <c r="E1120" s="141"/>
      <c r="F1120" s="141"/>
      <c r="G1120" s="141"/>
      <c r="H1120" s="141"/>
      <c r="I1120" s="141"/>
      <c r="J1120" s="144"/>
      <c r="K1120" s="141"/>
      <c r="L1120" s="145" t="str">
        <f>CONCATENATE(H1120," - ",I1120)</f>
        <v xml:space="preserve"> - </v>
      </c>
      <c r="M1120" s="25" t="str">
        <f ca="1">IFERROR(__xludf.DUMMYFUNCTION("IFERROR(ArrayFormula(QUERY(TRIM('VALIDACIÓN'!$C$2:$H$61),""SELECT Col2, Col3, Col4 WHERE Col1='""&amp;L1120&amp;""'"")),""COMPLETAR LOS CAMPOS DE AÑO, CUATRIMESTRE Y ORIENTACIÓN"")"),"COMPLETAR LOS CAMPOS DE AÑO, CUATRIMESTRE Y ORIENTACIÓN")</f>
        <v>COMPLETAR LOS CAMPOS DE AÑO, CUATRIMESTRE Y ORIENTACIÓN</v>
      </c>
      <c r="N1120" s="26"/>
      <c r="O1120" s="27"/>
      <c r="P1120" s="28"/>
      <c r="Q1120" s="28"/>
      <c r="R1120" s="28"/>
      <c r="S1120" s="28"/>
      <c r="T1120" s="29"/>
      <c r="U1120" s="30"/>
      <c r="V1120" s="150"/>
    </row>
    <row r="1121" spans="1:22" ht="12.75">
      <c r="A1121" s="147"/>
      <c r="B1121" s="142"/>
      <c r="C1121" s="142"/>
      <c r="D1121" s="142"/>
      <c r="E1121" s="142"/>
      <c r="F1121" s="142"/>
      <c r="G1121" s="142"/>
      <c r="H1121" s="142"/>
      <c r="I1121" s="142"/>
      <c r="J1121" s="142"/>
      <c r="K1121" s="142"/>
      <c r="L1121" s="142"/>
      <c r="M1121" s="31"/>
      <c r="N1121" s="32"/>
      <c r="O1121" s="33"/>
      <c r="P1121" s="35"/>
      <c r="Q1121" s="35"/>
      <c r="R1121" s="34"/>
      <c r="S1121" s="35"/>
      <c r="T1121" s="36"/>
      <c r="U1121" s="37"/>
      <c r="V1121" s="151"/>
    </row>
    <row r="1122" spans="1:22" ht="12.75">
      <c r="A1122" s="147"/>
      <c r="B1122" s="142"/>
      <c r="C1122" s="142"/>
      <c r="D1122" s="142"/>
      <c r="E1122" s="142"/>
      <c r="F1122" s="142"/>
      <c r="G1122" s="142"/>
      <c r="H1122" s="142"/>
      <c r="I1122" s="142"/>
      <c r="J1122" s="142"/>
      <c r="K1122" s="142"/>
      <c r="L1122" s="142"/>
      <c r="M1122" s="31"/>
      <c r="N1122" s="32"/>
      <c r="O1122" s="33"/>
      <c r="P1122" s="35"/>
      <c r="Q1122" s="35"/>
      <c r="R1122" s="34"/>
      <c r="S1122" s="35"/>
      <c r="T1122" s="36"/>
      <c r="U1122" s="37"/>
      <c r="V1122" s="151"/>
    </row>
    <row r="1123" spans="1:22" ht="12.75">
      <c r="A1123" s="147"/>
      <c r="B1123" s="142"/>
      <c r="C1123" s="142"/>
      <c r="D1123" s="142"/>
      <c r="E1123" s="142"/>
      <c r="F1123" s="142"/>
      <c r="G1123" s="142"/>
      <c r="H1123" s="142"/>
      <c r="I1123" s="142"/>
      <c r="J1123" s="142"/>
      <c r="K1123" s="142"/>
      <c r="L1123" s="142"/>
      <c r="M1123" s="31"/>
      <c r="N1123" s="32"/>
      <c r="O1123" s="33"/>
      <c r="P1123" s="34"/>
      <c r="Q1123" s="35"/>
      <c r="R1123" s="35"/>
      <c r="S1123" s="35"/>
      <c r="T1123" s="38"/>
      <c r="U1123" s="39"/>
      <c r="V1123" s="151"/>
    </row>
    <row r="1124" spans="1:22" ht="13.5" thickBot="1">
      <c r="A1124" s="148"/>
      <c r="B1124" s="143"/>
      <c r="C1124" s="143"/>
      <c r="D1124" s="143"/>
      <c r="E1124" s="143"/>
      <c r="F1124" s="143"/>
      <c r="G1124" s="143"/>
      <c r="H1124" s="143"/>
      <c r="I1124" s="143"/>
      <c r="J1124" s="143"/>
      <c r="K1124" s="143"/>
      <c r="L1124" s="143"/>
      <c r="M1124" s="40"/>
      <c r="N1124" s="41"/>
      <c r="O1124" s="42"/>
      <c r="P1124" s="44"/>
      <c r="Q1124" s="44"/>
      <c r="R1124" s="44"/>
      <c r="S1124" s="44"/>
      <c r="T1124" s="45"/>
      <c r="U1124" s="46"/>
      <c r="V1124" s="152"/>
    </row>
    <row r="1125" spans="1:22" ht="12.75">
      <c r="A1125" s="146"/>
      <c r="B1125" s="141"/>
      <c r="C1125" s="149" t="str">
        <f>IFERROR(VLOOKUP(B1125,VALIDACIÓN!A:B,2,FALSE),"INDICAR DISTRITO")</f>
        <v>INDICAR DISTRITO</v>
      </c>
      <c r="D1125" s="141"/>
      <c r="E1125" s="141"/>
      <c r="F1125" s="141"/>
      <c r="G1125" s="141"/>
      <c r="H1125" s="141"/>
      <c r="I1125" s="141"/>
      <c r="J1125" s="144"/>
      <c r="K1125" s="141"/>
      <c r="L1125" s="145" t="str">
        <f>CONCATENATE(H1125," - ",I1125)</f>
        <v xml:space="preserve"> - </v>
      </c>
      <c r="M1125" s="25" t="str">
        <f ca="1">IFERROR(__xludf.DUMMYFUNCTION("IFERROR(ArrayFormula(QUERY(TRIM('VALIDACIÓN'!$C$2:$H$61),""SELECT Col2, Col3, Col4 WHERE Col1='""&amp;L1125&amp;""'"")),""COMPLETAR LOS CAMPOS DE AÑO, CUATRIMESTRE Y ORIENTACIÓN"")"),"COMPLETAR LOS CAMPOS DE AÑO, CUATRIMESTRE Y ORIENTACIÓN")</f>
        <v>COMPLETAR LOS CAMPOS DE AÑO, CUATRIMESTRE Y ORIENTACIÓN</v>
      </c>
      <c r="N1125" s="26"/>
      <c r="O1125" s="27"/>
      <c r="P1125" s="28"/>
      <c r="Q1125" s="28"/>
      <c r="R1125" s="28"/>
      <c r="S1125" s="28"/>
      <c r="T1125" s="29"/>
      <c r="U1125" s="30"/>
      <c r="V1125" s="150"/>
    </row>
    <row r="1126" spans="1:22" ht="12.75">
      <c r="A1126" s="147"/>
      <c r="B1126" s="142"/>
      <c r="C1126" s="142"/>
      <c r="D1126" s="142"/>
      <c r="E1126" s="142"/>
      <c r="F1126" s="142"/>
      <c r="G1126" s="142"/>
      <c r="H1126" s="142"/>
      <c r="I1126" s="142"/>
      <c r="J1126" s="142"/>
      <c r="K1126" s="142"/>
      <c r="L1126" s="142"/>
      <c r="M1126" s="31"/>
      <c r="N1126" s="32"/>
      <c r="O1126" s="33"/>
      <c r="P1126" s="35"/>
      <c r="Q1126" s="35"/>
      <c r="R1126" s="34"/>
      <c r="S1126" s="35"/>
      <c r="T1126" s="36"/>
      <c r="U1126" s="37"/>
      <c r="V1126" s="151"/>
    </row>
    <row r="1127" spans="1:22" ht="12.75">
      <c r="A1127" s="147"/>
      <c r="B1127" s="142"/>
      <c r="C1127" s="142"/>
      <c r="D1127" s="142"/>
      <c r="E1127" s="142"/>
      <c r="F1127" s="142"/>
      <c r="G1127" s="142"/>
      <c r="H1127" s="142"/>
      <c r="I1127" s="142"/>
      <c r="J1127" s="142"/>
      <c r="K1127" s="142"/>
      <c r="L1127" s="142"/>
      <c r="M1127" s="31"/>
      <c r="N1127" s="32"/>
      <c r="O1127" s="33"/>
      <c r="P1127" s="35"/>
      <c r="Q1127" s="35"/>
      <c r="R1127" s="34"/>
      <c r="S1127" s="35"/>
      <c r="T1127" s="36"/>
      <c r="U1127" s="37"/>
      <c r="V1127" s="151"/>
    </row>
    <row r="1128" spans="1:22" ht="12.75">
      <c r="A1128" s="147"/>
      <c r="B1128" s="142"/>
      <c r="C1128" s="142"/>
      <c r="D1128" s="142"/>
      <c r="E1128" s="142"/>
      <c r="F1128" s="142"/>
      <c r="G1128" s="142"/>
      <c r="H1128" s="142"/>
      <c r="I1128" s="142"/>
      <c r="J1128" s="142"/>
      <c r="K1128" s="142"/>
      <c r="L1128" s="142"/>
      <c r="M1128" s="31"/>
      <c r="N1128" s="32"/>
      <c r="O1128" s="33"/>
      <c r="P1128" s="34"/>
      <c r="Q1128" s="35"/>
      <c r="R1128" s="35"/>
      <c r="S1128" s="35"/>
      <c r="T1128" s="38"/>
      <c r="U1128" s="39"/>
      <c r="V1128" s="151"/>
    </row>
    <row r="1129" spans="1:22" ht="13.5" thickBot="1">
      <c r="A1129" s="148"/>
      <c r="B1129" s="143"/>
      <c r="C1129" s="143"/>
      <c r="D1129" s="143"/>
      <c r="E1129" s="143"/>
      <c r="F1129" s="143"/>
      <c r="G1129" s="143"/>
      <c r="H1129" s="143"/>
      <c r="I1129" s="143"/>
      <c r="J1129" s="143"/>
      <c r="K1129" s="143"/>
      <c r="L1129" s="143"/>
      <c r="M1129" s="40"/>
      <c r="N1129" s="41"/>
      <c r="O1129" s="42"/>
      <c r="P1129" s="44"/>
      <c r="Q1129" s="44"/>
      <c r="R1129" s="44"/>
      <c r="S1129" s="44"/>
      <c r="T1129" s="45"/>
      <c r="U1129" s="46"/>
      <c r="V1129" s="152"/>
    </row>
    <row r="1130" spans="1:22" ht="12.75">
      <c r="A1130" s="146"/>
      <c r="B1130" s="141"/>
      <c r="C1130" s="149" t="str">
        <f>IFERROR(VLOOKUP(B1130,VALIDACIÓN!A:B,2,FALSE),"INDICAR DISTRITO")</f>
        <v>INDICAR DISTRITO</v>
      </c>
      <c r="D1130" s="141"/>
      <c r="E1130" s="141"/>
      <c r="F1130" s="141"/>
      <c r="G1130" s="141"/>
      <c r="H1130" s="141"/>
      <c r="I1130" s="141"/>
      <c r="J1130" s="144"/>
      <c r="K1130" s="141"/>
      <c r="L1130" s="145" t="str">
        <f>CONCATENATE(H1130," - ",I1130)</f>
        <v xml:space="preserve"> - </v>
      </c>
      <c r="M1130" s="25" t="str">
        <f ca="1">IFERROR(__xludf.DUMMYFUNCTION("IFERROR(ArrayFormula(QUERY(TRIM('VALIDACIÓN'!$C$2:$H$61),""SELECT Col2, Col3, Col4 WHERE Col1='""&amp;L1130&amp;""'"")),""COMPLETAR LOS CAMPOS DE AÑO, CUATRIMESTRE Y ORIENTACIÓN"")"),"COMPLETAR LOS CAMPOS DE AÑO, CUATRIMESTRE Y ORIENTACIÓN")</f>
        <v>COMPLETAR LOS CAMPOS DE AÑO, CUATRIMESTRE Y ORIENTACIÓN</v>
      </c>
      <c r="N1130" s="26"/>
      <c r="O1130" s="27"/>
      <c r="P1130" s="28"/>
      <c r="Q1130" s="28"/>
      <c r="R1130" s="28"/>
      <c r="S1130" s="28"/>
      <c r="T1130" s="29"/>
      <c r="U1130" s="30"/>
      <c r="V1130" s="150"/>
    </row>
    <row r="1131" spans="1:22" ht="12.75">
      <c r="A1131" s="147"/>
      <c r="B1131" s="142"/>
      <c r="C1131" s="142"/>
      <c r="D1131" s="142"/>
      <c r="E1131" s="142"/>
      <c r="F1131" s="142"/>
      <c r="G1131" s="142"/>
      <c r="H1131" s="142"/>
      <c r="I1131" s="142"/>
      <c r="J1131" s="142"/>
      <c r="K1131" s="142"/>
      <c r="L1131" s="142"/>
      <c r="M1131" s="31"/>
      <c r="N1131" s="32"/>
      <c r="O1131" s="33"/>
      <c r="P1131" s="35"/>
      <c r="Q1131" s="35"/>
      <c r="R1131" s="34"/>
      <c r="S1131" s="35"/>
      <c r="T1131" s="36"/>
      <c r="U1131" s="37"/>
      <c r="V1131" s="151"/>
    </row>
    <row r="1132" spans="1:22" ht="12.75">
      <c r="A1132" s="147"/>
      <c r="B1132" s="142"/>
      <c r="C1132" s="142"/>
      <c r="D1132" s="142"/>
      <c r="E1132" s="142"/>
      <c r="F1132" s="142"/>
      <c r="G1132" s="142"/>
      <c r="H1132" s="142"/>
      <c r="I1132" s="142"/>
      <c r="J1132" s="142"/>
      <c r="K1132" s="142"/>
      <c r="L1132" s="142"/>
      <c r="M1132" s="31"/>
      <c r="N1132" s="32"/>
      <c r="O1132" s="33"/>
      <c r="P1132" s="35"/>
      <c r="Q1132" s="35"/>
      <c r="R1132" s="34"/>
      <c r="S1132" s="35"/>
      <c r="T1132" s="36"/>
      <c r="U1132" s="37"/>
      <c r="V1132" s="151"/>
    </row>
    <row r="1133" spans="1:22" ht="12.75">
      <c r="A1133" s="147"/>
      <c r="B1133" s="142"/>
      <c r="C1133" s="142"/>
      <c r="D1133" s="142"/>
      <c r="E1133" s="142"/>
      <c r="F1133" s="142"/>
      <c r="G1133" s="142"/>
      <c r="H1133" s="142"/>
      <c r="I1133" s="142"/>
      <c r="J1133" s="142"/>
      <c r="K1133" s="142"/>
      <c r="L1133" s="142"/>
      <c r="M1133" s="31"/>
      <c r="N1133" s="32"/>
      <c r="O1133" s="33"/>
      <c r="P1133" s="34"/>
      <c r="Q1133" s="35"/>
      <c r="R1133" s="35"/>
      <c r="S1133" s="35"/>
      <c r="T1133" s="38"/>
      <c r="U1133" s="39"/>
      <c r="V1133" s="151"/>
    </row>
    <row r="1134" spans="1:22" ht="13.5" thickBot="1">
      <c r="A1134" s="148"/>
      <c r="B1134" s="143"/>
      <c r="C1134" s="143"/>
      <c r="D1134" s="143"/>
      <c r="E1134" s="143"/>
      <c r="F1134" s="143"/>
      <c r="G1134" s="143"/>
      <c r="H1134" s="143"/>
      <c r="I1134" s="143"/>
      <c r="J1134" s="143"/>
      <c r="K1134" s="143"/>
      <c r="L1134" s="143"/>
      <c r="M1134" s="40"/>
      <c r="N1134" s="41"/>
      <c r="O1134" s="42"/>
      <c r="P1134" s="44"/>
      <c r="Q1134" s="44"/>
      <c r="R1134" s="44"/>
      <c r="S1134" s="44"/>
      <c r="T1134" s="45"/>
      <c r="U1134" s="46"/>
      <c r="V1134" s="152"/>
    </row>
    <row r="1135" spans="1:22" ht="12.75">
      <c r="A1135" s="146"/>
      <c r="B1135" s="141"/>
      <c r="C1135" s="149" t="str">
        <f>IFERROR(VLOOKUP(B1135,VALIDACIÓN!A:B,2,FALSE),"INDICAR DISTRITO")</f>
        <v>INDICAR DISTRITO</v>
      </c>
      <c r="D1135" s="141"/>
      <c r="E1135" s="141"/>
      <c r="F1135" s="141"/>
      <c r="G1135" s="141"/>
      <c r="H1135" s="141"/>
      <c r="I1135" s="141"/>
      <c r="J1135" s="144"/>
      <c r="K1135" s="141"/>
      <c r="L1135" s="145" t="str">
        <f>CONCATENATE(H1135," - ",I1135)</f>
        <v xml:space="preserve"> - </v>
      </c>
      <c r="M1135" s="25" t="str">
        <f ca="1">IFERROR(__xludf.DUMMYFUNCTION("IFERROR(ArrayFormula(QUERY(TRIM('VALIDACIÓN'!$C$2:$H$61),""SELECT Col2, Col3, Col4 WHERE Col1='""&amp;L1135&amp;""'"")),""COMPLETAR LOS CAMPOS DE AÑO, CUATRIMESTRE Y ORIENTACIÓN"")"),"COMPLETAR LOS CAMPOS DE AÑO, CUATRIMESTRE Y ORIENTACIÓN")</f>
        <v>COMPLETAR LOS CAMPOS DE AÑO, CUATRIMESTRE Y ORIENTACIÓN</v>
      </c>
      <c r="N1135" s="26"/>
      <c r="O1135" s="27"/>
      <c r="P1135" s="28"/>
      <c r="Q1135" s="28"/>
      <c r="R1135" s="28"/>
      <c r="S1135" s="28"/>
      <c r="T1135" s="29"/>
      <c r="U1135" s="30"/>
      <c r="V1135" s="150"/>
    </row>
    <row r="1136" spans="1:22" ht="12.75">
      <c r="A1136" s="147"/>
      <c r="B1136" s="142"/>
      <c r="C1136" s="142"/>
      <c r="D1136" s="142"/>
      <c r="E1136" s="142"/>
      <c r="F1136" s="142"/>
      <c r="G1136" s="142"/>
      <c r="H1136" s="142"/>
      <c r="I1136" s="142"/>
      <c r="J1136" s="142"/>
      <c r="K1136" s="142"/>
      <c r="L1136" s="142"/>
      <c r="M1136" s="31"/>
      <c r="N1136" s="32"/>
      <c r="O1136" s="33"/>
      <c r="P1136" s="35"/>
      <c r="Q1136" s="35"/>
      <c r="R1136" s="34"/>
      <c r="S1136" s="35"/>
      <c r="T1136" s="36"/>
      <c r="U1136" s="37"/>
      <c r="V1136" s="151"/>
    </row>
    <row r="1137" spans="1:22" ht="12.75">
      <c r="A1137" s="147"/>
      <c r="B1137" s="142"/>
      <c r="C1137" s="142"/>
      <c r="D1137" s="142"/>
      <c r="E1137" s="142"/>
      <c r="F1137" s="142"/>
      <c r="G1137" s="142"/>
      <c r="H1137" s="142"/>
      <c r="I1137" s="142"/>
      <c r="J1137" s="142"/>
      <c r="K1137" s="142"/>
      <c r="L1137" s="142"/>
      <c r="M1137" s="31"/>
      <c r="N1137" s="32"/>
      <c r="O1137" s="33"/>
      <c r="P1137" s="35"/>
      <c r="Q1137" s="35"/>
      <c r="R1137" s="34"/>
      <c r="S1137" s="35"/>
      <c r="T1137" s="36"/>
      <c r="U1137" s="37"/>
      <c r="V1137" s="151"/>
    </row>
    <row r="1138" spans="1:22" ht="12.75">
      <c r="A1138" s="147"/>
      <c r="B1138" s="142"/>
      <c r="C1138" s="142"/>
      <c r="D1138" s="142"/>
      <c r="E1138" s="142"/>
      <c r="F1138" s="142"/>
      <c r="G1138" s="142"/>
      <c r="H1138" s="142"/>
      <c r="I1138" s="142"/>
      <c r="J1138" s="142"/>
      <c r="K1138" s="142"/>
      <c r="L1138" s="142"/>
      <c r="M1138" s="31"/>
      <c r="N1138" s="32"/>
      <c r="O1138" s="33"/>
      <c r="P1138" s="34"/>
      <c r="Q1138" s="35"/>
      <c r="R1138" s="35"/>
      <c r="S1138" s="35"/>
      <c r="T1138" s="38"/>
      <c r="U1138" s="39"/>
      <c r="V1138" s="151"/>
    </row>
    <row r="1139" spans="1:22" ht="13.5" thickBot="1">
      <c r="A1139" s="148"/>
      <c r="B1139" s="143"/>
      <c r="C1139" s="143"/>
      <c r="D1139" s="143"/>
      <c r="E1139" s="143"/>
      <c r="F1139" s="143"/>
      <c r="G1139" s="143"/>
      <c r="H1139" s="143"/>
      <c r="I1139" s="143"/>
      <c r="J1139" s="143"/>
      <c r="K1139" s="143"/>
      <c r="L1139" s="143"/>
      <c r="M1139" s="40"/>
      <c r="N1139" s="41"/>
      <c r="O1139" s="42"/>
      <c r="P1139" s="44"/>
      <c r="Q1139" s="44"/>
      <c r="R1139" s="44"/>
      <c r="S1139" s="44"/>
      <c r="T1139" s="45"/>
      <c r="U1139" s="46"/>
      <c r="V1139" s="152"/>
    </row>
    <row r="1140" spans="1:22" ht="12.75">
      <c r="A1140" s="146"/>
      <c r="B1140" s="141"/>
      <c r="C1140" s="149" t="str">
        <f>IFERROR(VLOOKUP(B1140,VALIDACIÓN!A:B,2,FALSE),"INDICAR DISTRITO")</f>
        <v>INDICAR DISTRITO</v>
      </c>
      <c r="D1140" s="141"/>
      <c r="E1140" s="141"/>
      <c r="F1140" s="141"/>
      <c r="G1140" s="141"/>
      <c r="H1140" s="141"/>
      <c r="I1140" s="141"/>
      <c r="J1140" s="144"/>
      <c r="K1140" s="141"/>
      <c r="L1140" s="145" t="str">
        <f>CONCATENATE(H1140," - ",I1140)</f>
        <v xml:space="preserve"> - </v>
      </c>
      <c r="M1140" s="25" t="str">
        <f ca="1">IFERROR(__xludf.DUMMYFUNCTION("IFERROR(ArrayFormula(QUERY(TRIM('VALIDACIÓN'!$C$2:$H$61),""SELECT Col2, Col3, Col4 WHERE Col1='""&amp;L1140&amp;""'"")),""COMPLETAR LOS CAMPOS DE AÑO, CUATRIMESTRE Y ORIENTACIÓN"")"),"COMPLETAR LOS CAMPOS DE AÑO, CUATRIMESTRE Y ORIENTACIÓN")</f>
        <v>COMPLETAR LOS CAMPOS DE AÑO, CUATRIMESTRE Y ORIENTACIÓN</v>
      </c>
      <c r="N1140" s="26"/>
      <c r="O1140" s="27"/>
      <c r="P1140" s="28"/>
      <c r="Q1140" s="28"/>
      <c r="R1140" s="28"/>
      <c r="S1140" s="28"/>
      <c r="T1140" s="29"/>
      <c r="U1140" s="30"/>
      <c r="V1140" s="150"/>
    </row>
    <row r="1141" spans="1:22" ht="12.75">
      <c r="A1141" s="147"/>
      <c r="B1141" s="142"/>
      <c r="C1141" s="142"/>
      <c r="D1141" s="142"/>
      <c r="E1141" s="142"/>
      <c r="F1141" s="142"/>
      <c r="G1141" s="142"/>
      <c r="H1141" s="142"/>
      <c r="I1141" s="142"/>
      <c r="J1141" s="142"/>
      <c r="K1141" s="142"/>
      <c r="L1141" s="142"/>
      <c r="M1141" s="31"/>
      <c r="N1141" s="32"/>
      <c r="O1141" s="33"/>
      <c r="P1141" s="35"/>
      <c r="Q1141" s="35"/>
      <c r="R1141" s="34"/>
      <c r="S1141" s="35"/>
      <c r="T1141" s="36"/>
      <c r="U1141" s="37"/>
      <c r="V1141" s="151"/>
    </row>
    <row r="1142" spans="1:22" ht="12.75">
      <c r="A1142" s="147"/>
      <c r="B1142" s="142"/>
      <c r="C1142" s="142"/>
      <c r="D1142" s="142"/>
      <c r="E1142" s="142"/>
      <c r="F1142" s="142"/>
      <c r="G1142" s="142"/>
      <c r="H1142" s="142"/>
      <c r="I1142" s="142"/>
      <c r="J1142" s="142"/>
      <c r="K1142" s="142"/>
      <c r="L1142" s="142"/>
      <c r="M1142" s="31"/>
      <c r="N1142" s="32"/>
      <c r="O1142" s="33"/>
      <c r="P1142" s="35"/>
      <c r="Q1142" s="35"/>
      <c r="R1142" s="34"/>
      <c r="S1142" s="35"/>
      <c r="T1142" s="36"/>
      <c r="U1142" s="37"/>
      <c r="V1142" s="151"/>
    </row>
    <row r="1143" spans="1:22" ht="12.75">
      <c r="A1143" s="147"/>
      <c r="B1143" s="142"/>
      <c r="C1143" s="142"/>
      <c r="D1143" s="142"/>
      <c r="E1143" s="142"/>
      <c r="F1143" s="142"/>
      <c r="G1143" s="142"/>
      <c r="H1143" s="142"/>
      <c r="I1143" s="142"/>
      <c r="J1143" s="142"/>
      <c r="K1143" s="142"/>
      <c r="L1143" s="142"/>
      <c r="M1143" s="31"/>
      <c r="N1143" s="32"/>
      <c r="O1143" s="33"/>
      <c r="P1143" s="34"/>
      <c r="Q1143" s="35"/>
      <c r="R1143" s="35"/>
      <c r="S1143" s="35"/>
      <c r="T1143" s="38"/>
      <c r="U1143" s="39"/>
      <c r="V1143" s="151"/>
    </row>
    <row r="1144" spans="1:22" ht="13.5" thickBot="1">
      <c r="A1144" s="148"/>
      <c r="B1144" s="143"/>
      <c r="C1144" s="143"/>
      <c r="D1144" s="143"/>
      <c r="E1144" s="143"/>
      <c r="F1144" s="143"/>
      <c r="G1144" s="143"/>
      <c r="H1144" s="143"/>
      <c r="I1144" s="143"/>
      <c r="J1144" s="143"/>
      <c r="K1144" s="143"/>
      <c r="L1144" s="143"/>
      <c r="M1144" s="40"/>
      <c r="N1144" s="41"/>
      <c r="O1144" s="42"/>
      <c r="P1144" s="44"/>
      <c r="Q1144" s="44"/>
      <c r="R1144" s="44"/>
      <c r="S1144" s="44"/>
      <c r="T1144" s="45"/>
      <c r="U1144" s="46"/>
      <c r="V1144" s="152"/>
    </row>
    <row r="1145" spans="1:22" ht="12.75">
      <c r="A1145" s="146"/>
      <c r="B1145" s="141"/>
      <c r="C1145" s="149" t="str">
        <f>IFERROR(VLOOKUP(B1145,VALIDACIÓN!A:B,2,FALSE),"INDICAR DISTRITO")</f>
        <v>INDICAR DISTRITO</v>
      </c>
      <c r="D1145" s="141"/>
      <c r="E1145" s="141"/>
      <c r="F1145" s="141"/>
      <c r="G1145" s="141"/>
      <c r="H1145" s="141"/>
      <c r="I1145" s="141"/>
      <c r="J1145" s="144"/>
      <c r="K1145" s="141"/>
      <c r="L1145" s="145" t="str">
        <f>CONCATENATE(H1145," - ",I1145)</f>
        <v xml:space="preserve"> - </v>
      </c>
      <c r="M1145" s="25" t="str">
        <f ca="1">IFERROR(__xludf.DUMMYFUNCTION("IFERROR(ArrayFormula(QUERY(TRIM('VALIDACIÓN'!$C$2:$H$61),""SELECT Col2, Col3, Col4 WHERE Col1='""&amp;L1145&amp;""'"")),""COMPLETAR LOS CAMPOS DE AÑO, CUATRIMESTRE Y ORIENTACIÓN"")"),"COMPLETAR LOS CAMPOS DE AÑO, CUATRIMESTRE Y ORIENTACIÓN")</f>
        <v>COMPLETAR LOS CAMPOS DE AÑO, CUATRIMESTRE Y ORIENTACIÓN</v>
      </c>
      <c r="N1145" s="26"/>
      <c r="O1145" s="27"/>
      <c r="P1145" s="28"/>
      <c r="Q1145" s="28"/>
      <c r="R1145" s="28"/>
      <c r="S1145" s="28"/>
      <c r="T1145" s="29"/>
      <c r="U1145" s="30"/>
      <c r="V1145" s="150"/>
    </row>
    <row r="1146" spans="1:22" ht="12.75">
      <c r="A1146" s="147"/>
      <c r="B1146" s="142"/>
      <c r="C1146" s="142"/>
      <c r="D1146" s="142"/>
      <c r="E1146" s="142"/>
      <c r="F1146" s="142"/>
      <c r="G1146" s="142"/>
      <c r="H1146" s="142"/>
      <c r="I1146" s="142"/>
      <c r="J1146" s="142"/>
      <c r="K1146" s="142"/>
      <c r="L1146" s="142"/>
      <c r="M1146" s="31"/>
      <c r="N1146" s="32"/>
      <c r="O1146" s="33"/>
      <c r="P1146" s="35"/>
      <c r="Q1146" s="35"/>
      <c r="R1146" s="34"/>
      <c r="S1146" s="35"/>
      <c r="T1146" s="36"/>
      <c r="U1146" s="37"/>
      <c r="V1146" s="151"/>
    </row>
    <row r="1147" spans="1:22" ht="12.75">
      <c r="A1147" s="147"/>
      <c r="B1147" s="142"/>
      <c r="C1147" s="142"/>
      <c r="D1147" s="142"/>
      <c r="E1147" s="142"/>
      <c r="F1147" s="142"/>
      <c r="G1147" s="142"/>
      <c r="H1147" s="142"/>
      <c r="I1147" s="142"/>
      <c r="J1147" s="142"/>
      <c r="K1147" s="142"/>
      <c r="L1147" s="142"/>
      <c r="M1147" s="31"/>
      <c r="N1147" s="32"/>
      <c r="O1147" s="33"/>
      <c r="P1147" s="35"/>
      <c r="Q1147" s="35"/>
      <c r="R1147" s="34"/>
      <c r="S1147" s="35"/>
      <c r="T1147" s="36"/>
      <c r="U1147" s="37"/>
      <c r="V1147" s="151"/>
    </row>
    <row r="1148" spans="1:22" ht="12.75">
      <c r="A1148" s="147"/>
      <c r="B1148" s="142"/>
      <c r="C1148" s="142"/>
      <c r="D1148" s="142"/>
      <c r="E1148" s="142"/>
      <c r="F1148" s="142"/>
      <c r="G1148" s="142"/>
      <c r="H1148" s="142"/>
      <c r="I1148" s="142"/>
      <c r="J1148" s="142"/>
      <c r="K1148" s="142"/>
      <c r="L1148" s="142"/>
      <c r="M1148" s="31"/>
      <c r="N1148" s="32"/>
      <c r="O1148" s="33"/>
      <c r="P1148" s="34"/>
      <c r="Q1148" s="35"/>
      <c r="R1148" s="35"/>
      <c r="S1148" s="35"/>
      <c r="T1148" s="38"/>
      <c r="U1148" s="39"/>
      <c r="V1148" s="151"/>
    </row>
    <row r="1149" spans="1:22" ht="13.5" thickBot="1">
      <c r="A1149" s="148"/>
      <c r="B1149" s="143"/>
      <c r="C1149" s="143"/>
      <c r="D1149" s="143"/>
      <c r="E1149" s="143"/>
      <c r="F1149" s="143"/>
      <c r="G1149" s="143"/>
      <c r="H1149" s="143"/>
      <c r="I1149" s="143"/>
      <c r="J1149" s="143"/>
      <c r="K1149" s="143"/>
      <c r="L1149" s="143"/>
      <c r="M1149" s="40"/>
      <c r="N1149" s="41"/>
      <c r="O1149" s="42"/>
      <c r="P1149" s="44"/>
      <c r="Q1149" s="44"/>
      <c r="R1149" s="44"/>
      <c r="S1149" s="44"/>
      <c r="T1149" s="45"/>
      <c r="U1149" s="46"/>
      <c r="V1149" s="152"/>
    </row>
    <row r="1150" spans="1:22" ht="12.75">
      <c r="A1150" s="146"/>
      <c r="B1150" s="141"/>
      <c r="C1150" s="149" t="str">
        <f>IFERROR(VLOOKUP(B1150,VALIDACIÓN!A:B,2,FALSE),"INDICAR DISTRITO")</f>
        <v>INDICAR DISTRITO</v>
      </c>
      <c r="D1150" s="141"/>
      <c r="E1150" s="141"/>
      <c r="F1150" s="141"/>
      <c r="G1150" s="141"/>
      <c r="H1150" s="141"/>
      <c r="I1150" s="141"/>
      <c r="J1150" s="144"/>
      <c r="K1150" s="141"/>
      <c r="L1150" s="145" t="str">
        <f>CONCATENATE(H1150," - ",I1150)</f>
        <v xml:space="preserve"> - </v>
      </c>
      <c r="M1150" s="25" t="str">
        <f ca="1">IFERROR(__xludf.DUMMYFUNCTION("IFERROR(ArrayFormula(QUERY(TRIM('VALIDACIÓN'!$C$2:$H$61),""SELECT Col2, Col3, Col4 WHERE Col1='""&amp;L1150&amp;""'"")),""COMPLETAR LOS CAMPOS DE AÑO, CUATRIMESTRE Y ORIENTACIÓN"")"),"COMPLETAR LOS CAMPOS DE AÑO, CUATRIMESTRE Y ORIENTACIÓN")</f>
        <v>COMPLETAR LOS CAMPOS DE AÑO, CUATRIMESTRE Y ORIENTACIÓN</v>
      </c>
      <c r="N1150" s="26"/>
      <c r="O1150" s="27"/>
      <c r="P1150" s="28"/>
      <c r="Q1150" s="28"/>
      <c r="R1150" s="28"/>
      <c r="S1150" s="28"/>
      <c r="T1150" s="29"/>
      <c r="U1150" s="30"/>
      <c r="V1150" s="150"/>
    </row>
    <row r="1151" spans="1:22" ht="12.75">
      <c r="A1151" s="147"/>
      <c r="B1151" s="142"/>
      <c r="C1151" s="142"/>
      <c r="D1151" s="142"/>
      <c r="E1151" s="142"/>
      <c r="F1151" s="142"/>
      <c r="G1151" s="142"/>
      <c r="H1151" s="142"/>
      <c r="I1151" s="142"/>
      <c r="J1151" s="142"/>
      <c r="K1151" s="142"/>
      <c r="L1151" s="142"/>
      <c r="M1151" s="31"/>
      <c r="N1151" s="32"/>
      <c r="O1151" s="33"/>
      <c r="P1151" s="35"/>
      <c r="Q1151" s="35"/>
      <c r="R1151" s="34"/>
      <c r="S1151" s="35"/>
      <c r="T1151" s="36"/>
      <c r="U1151" s="37"/>
      <c r="V1151" s="151"/>
    </row>
    <row r="1152" spans="1:22" ht="12.75">
      <c r="A1152" s="147"/>
      <c r="B1152" s="142"/>
      <c r="C1152" s="142"/>
      <c r="D1152" s="142"/>
      <c r="E1152" s="142"/>
      <c r="F1152" s="142"/>
      <c r="G1152" s="142"/>
      <c r="H1152" s="142"/>
      <c r="I1152" s="142"/>
      <c r="J1152" s="142"/>
      <c r="K1152" s="142"/>
      <c r="L1152" s="142"/>
      <c r="M1152" s="31"/>
      <c r="N1152" s="32"/>
      <c r="O1152" s="33"/>
      <c r="P1152" s="35"/>
      <c r="Q1152" s="35"/>
      <c r="R1152" s="34"/>
      <c r="S1152" s="35"/>
      <c r="T1152" s="36"/>
      <c r="U1152" s="37"/>
      <c r="V1152" s="151"/>
    </row>
    <row r="1153" spans="1:22" ht="12.75">
      <c r="A1153" s="147"/>
      <c r="B1153" s="142"/>
      <c r="C1153" s="142"/>
      <c r="D1153" s="142"/>
      <c r="E1153" s="142"/>
      <c r="F1153" s="142"/>
      <c r="G1153" s="142"/>
      <c r="H1153" s="142"/>
      <c r="I1153" s="142"/>
      <c r="J1153" s="142"/>
      <c r="K1153" s="142"/>
      <c r="L1153" s="142"/>
      <c r="M1153" s="31"/>
      <c r="N1153" s="32"/>
      <c r="O1153" s="33"/>
      <c r="P1153" s="34"/>
      <c r="Q1153" s="35"/>
      <c r="R1153" s="35"/>
      <c r="S1153" s="35"/>
      <c r="T1153" s="38"/>
      <c r="U1153" s="39"/>
      <c r="V1153" s="151"/>
    </row>
    <row r="1154" spans="1:22" ht="13.5" thickBot="1">
      <c r="A1154" s="148"/>
      <c r="B1154" s="143"/>
      <c r="C1154" s="143"/>
      <c r="D1154" s="143"/>
      <c r="E1154" s="143"/>
      <c r="F1154" s="143"/>
      <c r="G1154" s="143"/>
      <c r="H1154" s="143"/>
      <c r="I1154" s="143"/>
      <c r="J1154" s="143"/>
      <c r="K1154" s="143"/>
      <c r="L1154" s="143"/>
      <c r="M1154" s="40"/>
      <c r="N1154" s="41"/>
      <c r="O1154" s="42"/>
      <c r="P1154" s="44"/>
      <c r="Q1154" s="44"/>
      <c r="R1154" s="44"/>
      <c r="S1154" s="44"/>
      <c r="T1154" s="45"/>
      <c r="U1154" s="46"/>
      <c r="V1154" s="152"/>
    </row>
    <row r="1155" spans="1:22" ht="12.75">
      <c r="A1155" s="146"/>
      <c r="B1155" s="141"/>
      <c r="C1155" s="149" t="str">
        <f>IFERROR(VLOOKUP(B1155,VALIDACIÓN!A:B,2,FALSE),"INDICAR DISTRITO")</f>
        <v>INDICAR DISTRITO</v>
      </c>
      <c r="D1155" s="141"/>
      <c r="E1155" s="141"/>
      <c r="F1155" s="141"/>
      <c r="G1155" s="141"/>
      <c r="H1155" s="141"/>
      <c r="I1155" s="141"/>
      <c r="J1155" s="144"/>
      <c r="K1155" s="141"/>
      <c r="L1155" s="145" t="str">
        <f>CONCATENATE(H1155," - ",I1155)</f>
        <v xml:space="preserve"> - </v>
      </c>
      <c r="M1155" s="25" t="str">
        <f ca="1">IFERROR(__xludf.DUMMYFUNCTION("IFERROR(ArrayFormula(QUERY(TRIM('VALIDACIÓN'!$C$2:$H$61),""SELECT Col2, Col3, Col4 WHERE Col1='""&amp;L1155&amp;""'"")),""COMPLETAR LOS CAMPOS DE AÑO, CUATRIMESTRE Y ORIENTACIÓN"")"),"COMPLETAR LOS CAMPOS DE AÑO, CUATRIMESTRE Y ORIENTACIÓN")</f>
        <v>COMPLETAR LOS CAMPOS DE AÑO, CUATRIMESTRE Y ORIENTACIÓN</v>
      </c>
      <c r="N1155" s="26"/>
      <c r="O1155" s="27"/>
      <c r="P1155" s="28"/>
      <c r="Q1155" s="28"/>
      <c r="R1155" s="28"/>
      <c r="S1155" s="28"/>
      <c r="T1155" s="29"/>
      <c r="U1155" s="30"/>
      <c r="V1155" s="150"/>
    </row>
    <row r="1156" spans="1:22" ht="12.75">
      <c r="A1156" s="147"/>
      <c r="B1156" s="142"/>
      <c r="C1156" s="142"/>
      <c r="D1156" s="142"/>
      <c r="E1156" s="142"/>
      <c r="F1156" s="142"/>
      <c r="G1156" s="142"/>
      <c r="H1156" s="142"/>
      <c r="I1156" s="142"/>
      <c r="J1156" s="142"/>
      <c r="K1156" s="142"/>
      <c r="L1156" s="142"/>
      <c r="M1156" s="31"/>
      <c r="N1156" s="32"/>
      <c r="O1156" s="33"/>
      <c r="P1156" s="35"/>
      <c r="Q1156" s="35"/>
      <c r="R1156" s="34"/>
      <c r="S1156" s="35"/>
      <c r="T1156" s="36"/>
      <c r="U1156" s="37"/>
      <c r="V1156" s="151"/>
    </row>
    <row r="1157" spans="1:22" ht="12.75">
      <c r="A1157" s="147"/>
      <c r="B1157" s="142"/>
      <c r="C1157" s="142"/>
      <c r="D1157" s="142"/>
      <c r="E1157" s="142"/>
      <c r="F1157" s="142"/>
      <c r="G1157" s="142"/>
      <c r="H1157" s="142"/>
      <c r="I1157" s="142"/>
      <c r="J1157" s="142"/>
      <c r="K1157" s="142"/>
      <c r="L1157" s="142"/>
      <c r="M1157" s="31"/>
      <c r="N1157" s="32"/>
      <c r="O1157" s="33"/>
      <c r="P1157" s="35"/>
      <c r="Q1157" s="35"/>
      <c r="R1157" s="34"/>
      <c r="S1157" s="35"/>
      <c r="T1157" s="36"/>
      <c r="U1157" s="37"/>
      <c r="V1157" s="151"/>
    </row>
    <row r="1158" spans="1:22" ht="12.75">
      <c r="A1158" s="147"/>
      <c r="B1158" s="142"/>
      <c r="C1158" s="142"/>
      <c r="D1158" s="142"/>
      <c r="E1158" s="142"/>
      <c r="F1158" s="142"/>
      <c r="G1158" s="142"/>
      <c r="H1158" s="142"/>
      <c r="I1158" s="142"/>
      <c r="J1158" s="142"/>
      <c r="K1158" s="142"/>
      <c r="L1158" s="142"/>
      <c r="M1158" s="31"/>
      <c r="N1158" s="32"/>
      <c r="O1158" s="33"/>
      <c r="P1158" s="34"/>
      <c r="Q1158" s="35"/>
      <c r="R1158" s="35"/>
      <c r="S1158" s="35"/>
      <c r="T1158" s="38"/>
      <c r="U1158" s="39"/>
      <c r="V1158" s="151"/>
    </row>
    <row r="1159" spans="1:22" ht="13.5" thickBot="1">
      <c r="A1159" s="148"/>
      <c r="B1159" s="143"/>
      <c r="C1159" s="143"/>
      <c r="D1159" s="143"/>
      <c r="E1159" s="143"/>
      <c r="F1159" s="143"/>
      <c r="G1159" s="143"/>
      <c r="H1159" s="143"/>
      <c r="I1159" s="143"/>
      <c r="J1159" s="143"/>
      <c r="K1159" s="143"/>
      <c r="L1159" s="143"/>
      <c r="M1159" s="40"/>
      <c r="N1159" s="41"/>
      <c r="O1159" s="42"/>
      <c r="P1159" s="44"/>
      <c r="Q1159" s="44"/>
      <c r="R1159" s="44"/>
      <c r="S1159" s="44"/>
      <c r="T1159" s="45"/>
      <c r="U1159" s="46"/>
      <c r="V1159" s="152"/>
    </row>
    <row r="1160" spans="1:22" ht="12.75">
      <c r="A1160" s="146"/>
      <c r="B1160" s="141"/>
      <c r="C1160" s="149" t="str">
        <f>IFERROR(VLOOKUP(B1160,VALIDACIÓN!A:B,2,FALSE),"INDICAR DISTRITO")</f>
        <v>INDICAR DISTRITO</v>
      </c>
      <c r="D1160" s="141"/>
      <c r="E1160" s="141"/>
      <c r="F1160" s="141"/>
      <c r="G1160" s="141"/>
      <c r="H1160" s="141"/>
      <c r="I1160" s="141"/>
      <c r="J1160" s="144"/>
      <c r="K1160" s="141"/>
      <c r="L1160" s="145" t="str">
        <f>CONCATENATE(H1160," - ",I1160)</f>
        <v xml:space="preserve"> - </v>
      </c>
      <c r="M1160" s="25" t="str">
        <f ca="1">IFERROR(__xludf.DUMMYFUNCTION("IFERROR(ArrayFormula(QUERY(TRIM('VALIDACIÓN'!$C$2:$H$61),""SELECT Col2, Col3, Col4 WHERE Col1='""&amp;L1160&amp;""'"")),""COMPLETAR LOS CAMPOS DE AÑO, CUATRIMESTRE Y ORIENTACIÓN"")"),"COMPLETAR LOS CAMPOS DE AÑO, CUATRIMESTRE Y ORIENTACIÓN")</f>
        <v>COMPLETAR LOS CAMPOS DE AÑO, CUATRIMESTRE Y ORIENTACIÓN</v>
      </c>
      <c r="N1160" s="26"/>
      <c r="O1160" s="27"/>
      <c r="P1160" s="28"/>
      <c r="Q1160" s="28"/>
      <c r="R1160" s="28"/>
      <c r="S1160" s="28"/>
      <c r="T1160" s="29"/>
      <c r="U1160" s="30"/>
      <c r="V1160" s="150"/>
    </row>
    <row r="1161" spans="1:22" ht="12.75">
      <c r="A1161" s="147"/>
      <c r="B1161" s="142"/>
      <c r="C1161" s="142"/>
      <c r="D1161" s="142"/>
      <c r="E1161" s="142"/>
      <c r="F1161" s="142"/>
      <c r="G1161" s="142"/>
      <c r="H1161" s="142"/>
      <c r="I1161" s="142"/>
      <c r="J1161" s="142"/>
      <c r="K1161" s="142"/>
      <c r="L1161" s="142"/>
      <c r="M1161" s="31"/>
      <c r="N1161" s="32"/>
      <c r="O1161" s="33"/>
      <c r="P1161" s="35"/>
      <c r="Q1161" s="35"/>
      <c r="R1161" s="34"/>
      <c r="S1161" s="35"/>
      <c r="T1161" s="36"/>
      <c r="U1161" s="37"/>
      <c r="V1161" s="151"/>
    </row>
    <row r="1162" spans="1:22" ht="12.75">
      <c r="A1162" s="147"/>
      <c r="B1162" s="142"/>
      <c r="C1162" s="142"/>
      <c r="D1162" s="142"/>
      <c r="E1162" s="142"/>
      <c r="F1162" s="142"/>
      <c r="G1162" s="142"/>
      <c r="H1162" s="142"/>
      <c r="I1162" s="142"/>
      <c r="J1162" s="142"/>
      <c r="K1162" s="142"/>
      <c r="L1162" s="142"/>
      <c r="M1162" s="31"/>
      <c r="N1162" s="32"/>
      <c r="O1162" s="33"/>
      <c r="P1162" s="35"/>
      <c r="Q1162" s="35"/>
      <c r="R1162" s="34"/>
      <c r="S1162" s="35"/>
      <c r="T1162" s="36"/>
      <c r="U1162" s="37"/>
      <c r="V1162" s="151"/>
    </row>
    <row r="1163" spans="1:22" ht="12.75">
      <c r="A1163" s="147"/>
      <c r="B1163" s="142"/>
      <c r="C1163" s="142"/>
      <c r="D1163" s="142"/>
      <c r="E1163" s="142"/>
      <c r="F1163" s="142"/>
      <c r="G1163" s="142"/>
      <c r="H1163" s="142"/>
      <c r="I1163" s="142"/>
      <c r="J1163" s="142"/>
      <c r="K1163" s="142"/>
      <c r="L1163" s="142"/>
      <c r="M1163" s="31"/>
      <c r="N1163" s="32"/>
      <c r="O1163" s="33"/>
      <c r="P1163" s="34"/>
      <c r="Q1163" s="35"/>
      <c r="R1163" s="35"/>
      <c r="S1163" s="35"/>
      <c r="T1163" s="38"/>
      <c r="U1163" s="39"/>
      <c r="V1163" s="151"/>
    </row>
    <row r="1164" spans="1:22" ht="13.5" thickBot="1">
      <c r="A1164" s="148"/>
      <c r="B1164" s="143"/>
      <c r="C1164" s="143"/>
      <c r="D1164" s="143"/>
      <c r="E1164" s="143"/>
      <c r="F1164" s="143"/>
      <c r="G1164" s="143"/>
      <c r="H1164" s="143"/>
      <c r="I1164" s="143"/>
      <c r="J1164" s="143"/>
      <c r="K1164" s="143"/>
      <c r="L1164" s="143"/>
      <c r="M1164" s="40"/>
      <c r="N1164" s="41"/>
      <c r="O1164" s="42"/>
      <c r="P1164" s="44"/>
      <c r="Q1164" s="44"/>
      <c r="R1164" s="44"/>
      <c r="S1164" s="44"/>
      <c r="T1164" s="45"/>
      <c r="U1164" s="46"/>
      <c r="V1164" s="152"/>
    </row>
    <row r="1165" spans="1:22" ht="12.75">
      <c r="A1165" s="146"/>
      <c r="B1165" s="141"/>
      <c r="C1165" s="149" t="str">
        <f>IFERROR(VLOOKUP(B1165,VALIDACIÓN!A:B,2,FALSE),"INDICAR DISTRITO")</f>
        <v>INDICAR DISTRITO</v>
      </c>
      <c r="D1165" s="141"/>
      <c r="E1165" s="141"/>
      <c r="F1165" s="141"/>
      <c r="G1165" s="141"/>
      <c r="H1165" s="141"/>
      <c r="I1165" s="141"/>
      <c r="J1165" s="144"/>
      <c r="K1165" s="141"/>
      <c r="L1165" s="145" t="str">
        <f>CONCATENATE(H1165," - ",I1165)</f>
        <v xml:space="preserve"> - </v>
      </c>
      <c r="M1165" s="25" t="str">
        <f ca="1">IFERROR(__xludf.DUMMYFUNCTION("IFERROR(ArrayFormula(QUERY(TRIM('VALIDACIÓN'!$C$2:$H$61),""SELECT Col2, Col3, Col4 WHERE Col1='""&amp;L1165&amp;""'"")),""COMPLETAR LOS CAMPOS DE AÑO, CUATRIMESTRE Y ORIENTACIÓN"")"),"COMPLETAR LOS CAMPOS DE AÑO, CUATRIMESTRE Y ORIENTACIÓN")</f>
        <v>COMPLETAR LOS CAMPOS DE AÑO, CUATRIMESTRE Y ORIENTACIÓN</v>
      </c>
      <c r="N1165" s="26"/>
      <c r="O1165" s="27"/>
      <c r="P1165" s="28"/>
      <c r="Q1165" s="28"/>
      <c r="R1165" s="28"/>
      <c r="S1165" s="28"/>
      <c r="T1165" s="29"/>
      <c r="U1165" s="30"/>
      <c r="V1165" s="150"/>
    </row>
    <row r="1166" spans="1:22" ht="12.75">
      <c r="A1166" s="147"/>
      <c r="B1166" s="142"/>
      <c r="C1166" s="142"/>
      <c r="D1166" s="142"/>
      <c r="E1166" s="142"/>
      <c r="F1166" s="142"/>
      <c r="G1166" s="142"/>
      <c r="H1166" s="142"/>
      <c r="I1166" s="142"/>
      <c r="J1166" s="142"/>
      <c r="K1166" s="142"/>
      <c r="L1166" s="142"/>
      <c r="M1166" s="31"/>
      <c r="N1166" s="32"/>
      <c r="O1166" s="33"/>
      <c r="P1166" s="35"/>
      <c r="Q1166" s="35"/>
      <c r="R1166" s="34"/>
      <c r="S1166" s="35"/>
      <c r="T1166" s="36"/>
      <c r="U1166" s="37"/>
      <c r="V1166" s="151"/>
    </row>
    <row r="1167" spans="1:22" ht="12.75">
      <c r="A1167" s="147"/>
      <c r="B1167" s="142"/>
      <c r="C1167" s="142"/>
      <c r="D1167" s="142"/>
      <c r="E1167" s="142"/>
      <c r="F1167" s="142"/>
      <c r="G1167" s="142"/>
      <c r="H1167" s="142"/>
      <c r="I1167" s="142"/>
      <c r="J1167" s="142"/>
      <c r="K1167" s="142"/>
      <c r="L1167" s="142"/>
      <c r="M1167" s="31"/>
      <c r="N1167" s="32"/>
      <c r="O1167" s="33"/>
      <c r="P1167" s="35"/>
      <c r="Q1167" s="35"/>
      <c r="R1167" s="34"/>
      <c r="S1167" s="35"/>
      <c r="T1167" s="36"/>
      <c r="U1167" s="37"/>
      <c r="V1167" s="151"/>
    </row>
    <row r="1168" spans="1:22" ht="12.75">
      <c r="A1168" s="147"/>
      <c r="B1168" s="142"/>
      <c r="C1168" s="142"/>
      <c r="D1168" s="142"/>
      <c r="E1168" s="142"/>
      <c r="F1168" s="142"/>
      <c r="G1168" s="142"/>
      <c r="H1168" s="142"/>
      <c r="I1168" s="142"/>
      <c r="J1168" s="142"/>
      <c r="K1168" s="142"/>
      <c r="L1168" s="142"/>
      <c r="M1168" s="31"/>
      <c r="N1168" s="32"/>
      <c r="O1168" s="33"/>
      <c r="P1168" s="34"/>
      <c r="Q1168" s="35"/>
      <c r="R1168" s="35"/>
      <c r="S1168" s="35"/>
      <c r="T1168" s="38"/>
      <c r="U1168" s="39"/>
      <c r="V1168" s="151"/>
    </row>
    <row r="1169" spans="1:22" ht="13.5" thickBot="1">
      <c r="A1169" s="148"/>
      <c r="B1169" s="143"/>
      <c r="C1169" s="143"/>
      <c r="D1169" s="143"/>
      <c r="E1169" s="143"/>
      <c r="F1169" s="143"/>
      <c r="G1169" s="143"/>
      <c r="H1169" s="143"/>
      <c r="I1169" s="143"/>
      <c r="J1169" s="143"/>
      <c r="K1169" s="143"/>
      <c r="L1169" s="143"/>
      <c r="M1169" s="40"/>
      <c r="N1169" s="41"/>
      <c r="O1169" s="42"/>
      <c r="P1169" s="44"/>
      <c r="Q1169" s="44"/>
      <c r="R1169" s="44"/>
      <c r="S1169" s="44"/>
      <c r="T1169" s="45"/>
      <c r="U1169" s="46"/>
      <c r="V1169" s="152"/>
    </row>
    <row r="1170" spans="1:22" ht="12.75">
      <c r="A1170" s="146"/>
      <c r="B1170" s="141"/>
      <c r="C1170" s="149" t="str">
        <f>IFERROR(VLOOKUP(B1170,VALIDACIÓN!A:B,2,FALSE),"INDICAR DISTRITO")</f>
        <v>INDICAR DISTRITO</v>
      </c>
      <c r="D1170" s="141"/>
      <c r="E1170" s="141"/>
      <c r="F1170" s="141"/>
      <c r="G1170" s="141"/>
      <c r="H1170" s="141"/>
      <c r="I1170" s="141"/>
      <c r="J1170" s="144"/>
      <c r="K1170" s="141"/>
      <c r="L1170" s="145" t="str">
        <f>CONCATENATE(H1170," - ",I1170)</f>
        <v xml:space="preserve"> - </v>
      </c>
      <c r="M1170" s="25" t="str">
        <f ca="1">IFERROR(__xludf.DUMMYFUNCTION("IFERROR(ArrayFormula(QUERY(TRIM('VALIDACIÓN'!$C$2:$H$61),""SELECT Col2, Col3, Col4 WHERE Col1='""&amp;L1170&amp;""'"")),""COMPLETAR LOS CAMPOS DE AÑO, CUATRIMESTRE Y ORIENTACIÓN"")"),"COMPLETAR LOS CAMPOS DE AÑO, CUATRIMESTRE Y ORIENTACIÓN")</f>
        <v>COMPLETAR LOS CAMPOS DE AÑO, CUATRIMESTRE Y ORIENTACIÓN</v>
      </c>
      <c r="N1170" s="26"/>
      <c r="O1170" s="27"/>
      <c r="P1170" s="28"/>
      <c r="Q1170" s="28"/>
      <c r="R1170" s="28"/>
      <c r="S1170" s="28"/>
      <c r="T1170" s="29"/>
      <c r="U1170" s="30"/>
      <c r="V1170" s="150"/>
    </row>
    <row r="1171" spans="1:22" ht="12.75">
      <c r="A1171" s="147"/>
      <c r="B1171" s="142"/>
      <c r="C1171" s="142"/>
      <c r="D1171" s="142"/>
      <c r="E1171" s="142"/>
      <c r="F1171" s="142"/>
      <c r="G1171" s="142"/>
      <c r="H1171" s="142"/>
      <c r="I1171" s="142"/>
      <c r="J1171" s="142"/>
      <c r="K1171" s="142"/>
      <c r="L1171" s="142"/>
      <c r="M1171" s="31"/>
      <c r="N1171" s="32"/>
      <c r="O1171" s="33"/>
      <c r="P1171" s="35"/>
      <c r="Q1171" s="35"/>
      <c r="R1171" s="34"/>
      <c r="S1171" s="35"/>
      <c r="T1171" s="36"/>
      <c r="U1171" s="37"/>
      <c r="V1171" s="151"/>
    </row>
    <row r="1172" spans="1:22" ht="12.75">
      <c r="A1172" s="147"/>
      <c r="B1172" s="142"/>
      <c r="C1172" s="142"/>
      <c r="D1172" s="142"/>
      <c r="E1172" s="142"/>
      <c r="F1172" s="142"/>
      <c r="G1172" s="142"/>
      <c r="H1172" s="142"/>
      <c r="I1172" s="142"/>
      <c r="J1172" s="142"/>
      <c r="K1172" s="142"/>
      <c r="L1172" s="142"/>
      <c r="M1172" s="31"/>
      <c r="N1172" s="32"/>
      <c r="O1172" s="33"/>
      <c r="P1172" s="35"/>
      <c r="Q1172" s="35"/>
      <c r="R1172" s="34"/>
      <c r="S1172" s="35"/>
      <c r="T1172" s="36"/>
      <c r="U1172" s="37"/>
      <c r="V1172" s="151"/>
    </row>
    <row r="1173" spans="1:22" ht="12.75">
      <c r="A1173" s="147"/>
      <c r="B1173" s="142"/>
      <c r="C1173" s="142"/>
      <c r="D1173" s="142"/>
      <c r="E1173" s="142"/>
      <c r="F1173" s="142"/>
      <c r="G1173" s="142"/>
      <c r="H1173" s="142"/>
      <c r="I1173" s="142"/>
      <c r="J1173" s="142"/>
      <c r="K1173" s="142"/>
      <c r="L1173" s="142"/>
      <c r="M1173" s="31"/>
      <c r="N1173" s="32"/>
      <c r="O1173" s="33"/>
      <c r="P1173" s="34"/>
      <c r="Q1173" s="35"/>
      <c r="R1173" s="35"/>
      <c r="S1173" s="35"/>
      <c r="T1173" s="38"/>
      <c r="U1173" s="39"/>
      <c r="V1173" s="151"/>
    </row>
    <row r="1174" spans="1:22" ht="13.5" thickBot="1">
      <c r="A1174" s="148"/>
      <c r="B1174" s="143"/>
      <c r="C1174" s="143"/>
      <c r="D1174" s="143"/>
      <c r="E1174" s="143"/>
      <c r="F1174" s="143"/>
      <c r="G1174" s="143"/>
      <c r="H1174" s="143"/>
      <c r="I1174" s="143"/>
      <c r="J1174" s="143"/>
      <c r="K1174" s="143"/>
      <c r="L1174" s="143"/>
      <c r="M1174" s="40"/>
      <c r="N1174" s="41"/>
      <c r="O1174" s="42"/>
      <c r="P1174" s="44"/>
      <c r="Q1174" s="44"/>
      <c r="R1174" s="44"/>
      <c r="S1174" s="44"/>
      <c r="T1174" s="45"/>
      <c r="U1174" s="46"/>
      <c r="V1174" s="152"/>
    </row>
    <row r="1175" spans="1:22" ht="12.75">
      <c r="A1175" s="146"/>
      <c r="B1175" s="141"/>
      <c r="C1175" s="149" t="str">
        <f>IFERROR(VLOOKUP(B1175,VALIDACIÓN!A:B,2,FALSE),"INDICAR DISTRITO")</f>
        <v>INDICAR DISTRITO</v>
      </c>
      <c r="D1175" s="141"/>
      <c r="E1175" s="141"/>
      <c r="F1175" s="141"/>
      <c r="G1175" s="141"/>
      <c r="H1175" s="141"/>
      <c r="I1175" s="141"/>
      <c r="J1175" s="144"/>
      <c r="K1175" s="141"/>
      <c r="L1175" s="145" t="str">
        <f>CONCATENATE(H1175," - ",I1175)</f>
        <v xml:space="preserve"> - </v>
      </c>
      <c r="M1175" s="25" t="str">
        <f ca="1">IFERROR(__xludf.DUMMYFUNCTION("IFERROR(ArrayFormula(QUERY(TRIM('VALIDACIÓN'!$C$2:$H$61),""SELECT Col2, Col3, Col4 WHERE Col1='""&amp;L1175&amp;""'"")),""COMPLETAR LOS CAMPOS DE AÑO, CUATRIMESTRE Y ORIENTACIÓN"")"),"COMPLETAR LOS CAMPOS DE AÑO, CUATRIMESTRE Y ORIENTACIÓN")</f>
        <v>COMPLETAR LOS CAMPOS DE AÑO, CUATRIMESTRE Y ORIENTACIÓN</v>
      </c>
      <c r="N1175" s="26"/>
      <c r="O1175" s="27"/>
      <c r="P1175" s="28"/>
      <c r="Q1175" s="28"/>
      <c r="R1175" s="28"/>
      <c r="S1175" s="28"/>
      <c r="T1175" s="29"/>
      <c r="U1175" s="30"/>
      <c r="V1175" s="150"/>
    </row>
    <row r="1176" spans="1:22" ht="12.75">
      <c r="A1176" s="147"/>
      <c r="B1176" s="142"/>
      <c r="C1176" s="142"/>
      <c r="D1176" s="142"/>
      <c r="E1176" s="142"/>
      <c r="F1176" s="142"/>
      <c r="G1176" s="142"/>
      <c r="H1176" s="142"/>
      <c r="I1176" s="142"/>
      <c r="J1176" s="142"/>
      <c r="K1176" s="142"/>
      <c r="L1176" s="142"/>
      <c r="M1176" s="31"/>
      <c r="N1176" s="32"/>
      <c r="O1176" s="33"/>
      <c r="P1176" s="35"/>
      <c r="Q1176" s="35"/>
      <c r="R1176" s="34"/>
      <c r="S1176" s="35"/>
      <c r="T1176" s="36"/>
      <c r="U1176" s="37"/>
      <c r="V1176" s="151"/>
    </row>
    <row r="1177" spans="1:22" ht="12.75">
      <c r="A1177" s="147"/>
      <c r="B1177" s="142"/>
      <c r="C1177" s="142"/>
      <c r="D1177" s="142"/>
      <c r="E1177" s="142"/>
      <c r="F1177" s="142"/>
      <c r="G1177" s="142"/>
      <c r="H1177" s="142"/>
      <c r="I1177" s="142"/>
      <c r="J1177" s="142"/>
      <c r="K1177" s="142"/>
      <c r="L1177" s="142"/>
      <c r="M1177" s="31"/>
      <c r="N1177" s="32"/>
      <c r="O1177" s="33"/>
      <c r="P1177" s="35"/>
      <c r="Q1177" s="35"/>
      <c r="R1177" s="34"/>
      <c r="S1177" s="35"/>
      <c r="T1177" s="36"/>
      <c r="U1177" s="37"/>
      <c r="V1177" s="151"/>
    </row>
    <row r="1178" spans="1:22" ht="12.75">
      <c r="A1178" s="147"/>
      <c r="B1178" s="142"/>
      <c r="C1178" s="142"/>
      <c r="D1178" s="142"/>
      <c r="E1178" s="142"/>
      <c r="F1178" s="142"/>
      <c r="G1178" s="142"/>
      <c r="H1178" s="142"/>
      <c r="I1178" s="142"/>
      <c r="J1178" s="142"/>
      <c r="K1178" s="142"/>
      <c r="L1178" s="142"/>
      <c r="M1178" s="31"/>
      <c r="N1178" s="32"/>
      <c r="O1178" s="33"/>
      <c r="P1178" s="34"/>
      <c r="Q1178" s="35"/>
      <c r="R1178" s="35"/>
      <c r="S1178" s="35"/>
      <c r="T1178" s="38"/>
      <c r="U1178" s="39"/>
      <c r="V1178" s="151"/>
    </row>
    <row r="1179" spans="1:22" ht="13.5" thickBot="1">
      <c r="A1179" s="148"/>
      <c r="B1179" s="143"/>
      <c r="C1179" s="143"/>
      <c r="D1179" s="143"/>
      <c r="E1179" s="143"/>
      <c r="F1179" s="143"/>
      <c r="G1179" s="143"/>
      <c r="H1179" s="143"/>
      <c r="I1179" s="143"/>
      <c r="J1179" s="143"/>
      <c r="K1179" s="143"/>
      <c r="L1179" s="143"/>
      <c r="M1179" s="40"/>
      <c r="N1179" s="41"/>
      <c r="O1179" s="42"/>
      <c r="P1179" s="44"/>
      <c r="Q1179" s="44"/>
      <c r="R1179" s="44"/>
      <c r="S1179" s="44"/>
      <c r="T1179" s="45"/>
      <c r="U1179" s="46"/>
      <c r="V1179" s="152"/>
    </row>
    <row r="1180" spans="1:22" ht="12.75">
      <c r="A1180" s="146"/>
      <c r="B1180" s="141"/>
      <c r="C1180" s="149" t="str">
        <f>IFERROR(VLOOKUP(B1180,VALIDACIÓN!A:B,2,FALSE),"INDICAR DISTRITO")</f>
        <v>INDICAR DISTRITO</v>
      </c>
      <c r="D1180" s="141"/>
      <c r="E1180" s="141"/>
      <c r="F1180" s="141"/>
      <c r="G1180" s="141"/>
      <c r="H1180" s="141"/>
      <c r="I1180" s="141"/>
      <c r="J1180" s="144"/>
      <c r="K1180" s="141"/>
      <c r="L1180" s="145" t="str">
        <f>CONCATENATE(H1180," - ",I1180)</f>
        <v xml:space="preserve"> - </v>
      </c>
      <c r="M1180" s="25" t="str">
        <f ca="1">IFERROR(__xludf.DUMMYFUNCTION("IFERROR(ArrayFormula(QUERY(TRIM('VALIDACIÓN'!$C$2:$H$61),""SELECT Col2, Col3, Col4 WHERE Col1='""&amp;L1180&amp;""'"")),""COMPLETAR LOS CAMPOS DE AÑO, CUATRIMESTRE Y ORIENTACIÓN"")"),"COMPLETAR LOS CAMPOS DE AÑO, CUATRIMESTRE Y ORIENTACIÓN")</f>
        <v>COMPLETAR LOS CAMPOS DE AÑO, CUATRIMESTRE Y ORIENTACIÓN</v>
      </c>
      <c r="N1180" s="26"/>
      <c r="O1180" s="27"/>
      <c r="P1180" s="28"/>
      <c r="Q1180" s="28"/>
      <c r="R1180" s="28"/>
      <c r="S1180" s="28"/>
      <c r="T1180" s="29"/>
      <c r="U1180" s="30"/>
      <c r="V1180" s="150"/>
    </row>
    <row r="1181" spans="1:22" ht="12.75">
      <c r="A1181" s="147"/>
      <c r="B1181" s="142"/>
      <c r="C1181" s="142"/>
      <c r="D1181" s="142"/>
      <c r="E1181" s="142"/>
      <c r="F1181" s="142"/>
      <c r="G1181" s="142"/>
      <c r="H1181" s="142"/>
      <c r="I1181" s="142"/>
      <c r="J1181" s="142"/>
      <c r="K1181" s="142"/>
      <c r="L1181" s="142"/>
      <c r="M1181" s="31"/>
      <c r="N1181" s="32"/>
      <c r="O1181" s="33"/>
      <c r="P1181" s="35"/>
      <c r="Q1181" s="35"/>
      <c r="R1181" s="34"/>
      <c r="S1181" s="35"/>
      <c r="T1181" s="36"/>
      <c r="U1181" s="37"/>
      <c r="V1181" s="151"/>
    </row>
    <row r="1182" spans="1:22" ht="12.75">
      <c r="A1182" s="147"/>
      <c r="B1182" s="142"/>
      <c r="C1182" s="142"/>
      <c r="D1182" s="142"/>
      <c r="E1182" s="142"/>
      <c r="F1182" s="142"/>
      <c r="G1182" s="142"/>
      <c r="H1182" s="142"/>
      <c r="I1182" s="142"/>
      <c r="J1182" s="142"/>
      <c r="K1182" s="142"/>
      <c r="L1182" s="142"/>
      <c r="M1182" s="31"/>
      <c r="N1182" s="32"/>
      <c r="O1182" s="33"/>
      <c r="P1182" s="35"/>
      <c r="Q1182" s="35"/>
      <c r="R1182" s="34"/>
      <c r="S1182" s="35"/>
      <c r="T1182" s="36"/>
      <c r="U1182" s="37"/>
      <c r="V1182" s="151"/>
    </row>
    <row r="1183" spans="1:22" ht="12.75">
      <c r="A1183" s="147"/>
      <c r="B1183" s="142"/>
      <c r="C1183" s="142"/>
      <c r="D1183" s="142"/>
      <c r="E1183" s="142"/>
      <c r="F1183" s="142"/>
      <c r="G1183" s="142"/>
      <c r="H1183" s="142"/>
      <c r="I1183" s="142"/>
      <c r="J1183" s="142"/>
      <c r="K1183" s="142"/>
      <c r="L1183" s="142"/>
      <c r="M1183" s="31"/>
      <c r="N1183" s="32"/>
      <c r="O1183" s="33"/>
      <c r="P1183" s="34"/>
      <c r="Q1183" s="35"/>
      <c r="R1183" s="35"/>
      <c r="S1183" s="35"/>
      <c r="T1183" s="38"/>
      <c r="U1183" s="39"/>
      <c r="V1183" s="151"/>
    </row>
    <row r="1184" spans="1:22" ht="13.5" thickBot="1">
      <c r="A1184" s="148"/>
      <c r="B1184" s="143"/>
      <c r="C1184" s="143"/>
      <c r="D1184" s="143"/>
      <c r="E1184" s="143"/>
      <c r="F1184" s="143"/>
      <c r="G1184" s="143"/>
      <c r="H1184" s="143"/>
      <c r="I1184" s="143"/>
      <c r="J1184" s="143"/>
      <c r="K1184" s="143"/>
      <c r="L1184" s="143"/>
      <c r="M1184" s="40"/>
      <c r="N1184" s="41"/>
      <c r="O1184" s="42"/>
      <c r="P1184" s="44"/>
      <c r="Q1184" s="44"/>
      <c r="R1184" s="44"/>
      <c r="S1184" s="44"/>
      <c r="T1184" s="45"/>
      <c r="U1184" s="46"/>
      <c r="V1184" s="152"/>
    </row>
    <row r="1185" spans="1:22" ht="12.75">
      <c r="A1185" s="146"/>
      <c r="B1185" s="141"/>
      <c r="C1185" s="149" t="str">
        <f>IFERROR(VLOOKUP(B1185,VALIDACIÓN!A:B,2,FALSE),"INDICAR DISTRITO")</f>
        <v>INDICAR DISTRITO</v>
      </c>
      <c r="D1185" s="141"/>
      <c r="E1185" s="141"/>
      <c r="F1185" s="141"/>
      <c r="G1185" s="141"/>
      <c r="H1185" s="141"/>
      <c r="I1185" s="141"/>
      <c r="J1185" s="144"/>
      <c r="K1185" s="141"/>
      <c r="L1185" s="145" t="str">
        <f>CONCATENATE(H1185," - ",I1185)</f>
        <v xml:space="preserve"> - </v>
      </c>
      <c r="M1185" s="25" t="str">
        <f ca="1">IFERROR(__xludf.DUMMYFUNCTION("IFERROR(ArrayFormula(QUERY(TRIM('VALIDACIÓN'!$C$2:$H$61),""SELECT Col2, Col3, Col4 WHERE Col1='""&amp;L1185&amp;""'"")),""COMPLETAR LOS CAMPOS DE AÑO, CUATRIMESTRE Y ORIENTACIÓN"")"),"COMPLETAR LOS CAMPOS DE AÑO, CUATRIMESTRE Y ORIENTACIÓN")</f>
        <v>COMPLETAR LOS CAMPOS DE AÑO, CUATRIMESTRE Y ORIENTACIÓN</v>
      </c>
      <c r="N1185" s="26"/>
      <c r="O1185" s="27"/>
      <c r="P1185" s="28"/>
      <c r="Q1185" s="28"/>
      <c r="R1185" s="28"/>
      <c r="S1185" s="28"/>
      <c r="T1185" s="29"/>
      <c r="U1185" s="30"/>
      <c r="V1185" s="150"/>
    </row>
    <row r="1186" spans="1:22" ht="12.75">
      <c r="A1186" s="147"/>
      <c r="B1186" s="142"/>
      <c r="C1186" s="142"/>
      <c r="D1186" s="142"/>
      <c r="E1186" s="142"/>
      <c r="F1186" s="142"/>
      <c r="G1186" s="142"/>
      <c r="H1186" s="142"/>
      <c r="I1186" s="142"/>
      <c r="J1186" s="142"/>
      <c r="K1186" s="142"/>
      <c r="L1186" s="142"/>
      <c r="M1186" s="31"/>
      <c r="N1186" s="32"/>
      <c r="O1186" s="33"/>
      <c r="P1186" s="35"/>
      <c r="Q1186" s="35"/>
      <c r="R1186" s="34"/>
      <c r="S1186" s="35"/>
      <c r="T1186" s="36"/>
      <c r="U1186" s="37"/>
      <c r="V1186" s="151"/>
    </row>
    <row r="1187" spans="1:22" ht="12.75">
      <c r="A1187" s="147"/>
      <c r="B1187" s="142"/>
      <c r="C1187" s="142"/>
      <c r="D1187" s="142"/>
      <c r="E1187" s="142"/>
      <c r="F1187" s="142"/>
      <c r="G1187" s="142"/>
      <c r="H1187" s="142"/>
      <c r="I1187" s="142"/>
      <c r="J1187" s="142"/>
      <c r="K1187" s="142"/>
      <c r="L1187" s="142"/>
      <c r="M1187" s="31"/>
      <c r="N1187" s="32"/>
      <c r="O1187" s="33"/>
      <c r="P1187" s="35"/>
      <c r="Q1187" s="35"/>
      <c r="R1187" s="34"/>
      <c r="S1187" s="35"/>
      <c r="T1187" s="36"/>
      <c r="U1187" s="37"/>
      <c r="V1187" s="151"/>
    </row>
    <row r="1188" spans="1:22" ht="12.75">
      <c r="A1188" s="147"/>
      <c r="B1188" s="142"/>
      <c r="C1188" s="142"/>
      <c r="D1188" s="142"/>
      <c r="E1188" s="142"/>
      <c r="F1188" s="142"/>
      <c r="G1188" s="142"/>
      <c r="H1188" s="142"/>
      <c r="I1188" s="142"/>
      <c r="J1188" s="142"/>
      <c r="K1188" s="142"/>
      <c r="L1188" s="142"/>
      <c r="M1188" s="31"/>
      <c r="N1188" s="32"/>
      <c r="O1188" s="33"/>
      <c r="P1188" s="34"/>
      <c r="Q1188" s="35"/>
      <c r="R1188" s="35"/>
      <c r="S1188" s="35"/>
      <c r="T1188" s="38"/>
      <c r="U1188" s="39"/>
      <c r="V1188" s="151"/>
    </row>
    <row r="1189" spans="1:22" ht="13.5" thickBot="1">
      <c r="A1189" s="148"/>
      <c r="B1189" s="143"/>
      <c r="C1189" s="143"/>
      <c r="D1189" s="143"/>
      <c r="E1189" s="143"/>
      <c r="F1189" s="143"/>
      <c r="G1189" s="143"/>
      <c r="H1189" s="143"/>
      <c r="I1189" s="143"/>
      <c r="J1189" s="143"/>
      <c r="K1189" s="143"/>
      <c r="L1189" s="143"/>
      <c r="M1189" s="40"/>
      <c r="N1189" s="41"/>
      <c r="O1189" s="42"/>
      <c r="P1189" s="44"/>
      <c r="Q1189" s="44"/>
      <c r="R1189" s="44"/>
      <c r="S1189" s="44"/>
      <c r="T1189" s="45"/>
      <c r="U1189" s="46"/>
      <c r="V1189" s="152"/>
    </row>
    <row r="1190" spans="1:22" ht="12.75">
      <c r="A1190" s="146"/>
      <c r="B1190" s="141"/>
      <c r="C1190" s="149" t="str">
        <f>IFERROR(VLOOKUP(B1190,VALIDACIÓN!A:B,2,FALSE),"INDICAR DISTRITO")</f>
        <v>INDICAR DISTRITO</v>
      </c>
      <c r="D1190" s="141"/>
      <c r="E1190" s="141"/>
      <c r="F1190" s="141"/>
      <c r="G1190" s="141"/>
      <c r="H1190" s="141"/>
      <c r="I1190" s="141"/>
      <c r="J1190" s="144"/>
      <c r="K1190" s="141"/>
      <c r="L1190" s="145" t="str">
        <f>CONCATENATE(H1190," - ",I1190)</f>
        <v xml:space="preserve"> - </v>
      </c>
      <c r="M1190" s="25" t="str">
        <f ca="1">IFERROR(__xludf.DUMMYFUNCTION("IFERROR(ArrayFormula(QUERY(TRIM('VALIDACIÓN'!$C$2:$H$61),""SELECT Col2, Col3, Col4 WHERE Col1='""&amp;L1190&amp;""'"")),""COMPLETAR LOS CAMPOS DE AÑO, CUATRIMESTRE Y ORIENTACIÓN"")"),"COMPLETAR LOS CAMPOS DE AÑO, CUATRIMESTRE Y ORIENTACIÓN")</f>
        <v>COMPLETAR LOS CAMPOS DE AÑO, CUATRIMESTRE Y ORIENTACIÓN</v>
      </c>
      <c r="N1190" s="26"/>
      <c r="O1190" s="27"/>
      <c r="P1190" s="28"/>
      <c r="Q1190" s="28"/>
      <c r="R1190" s="28"/>
      <c r="S1190" s="28"/>
      <c r="T1190" s="29"/>
      <c r="U1190" s="30"/>
      <c r="V1190" s="150"/>
    </row>
    <row r="1191" spans="1:22" ht="12.75">
      <c r="A1191" s="147"/>
      <c r="B1191" s="142"/>
      <c r="C1191" s="142"/>
      <c r="D1191" s="142"/>
      <c r="E1191" s="142"/>
      <c r="F1191" s="142"/>
      <c r="G1191" s="142"/>
      <c r="H1191" s="142"/>
      <c r="I1191" s="142"/>
      <c r="J1191" s="142"/>
      <c r="K1191" s="142"/>
      <c r="L1191" s="142"/>
      <c r="M1191" s="31"/>
      <c r="N1191" s="32"/>
      <c r="O1191" s="33"/>
      <c r="P1191" s="35"/>
      <c r="Q1191" s="35"/>
      <c r="R1191" s="34"/>
      <c r="S1191" s="35"/>
      <c r="T1191" s="36"/>
      <c r="U1191" s="37"/>
      <c r="V1191" s="151"/>
    </row>
    <row r="1192" spans="1:22" ht="12.75">
      <c r="A1192" s="147"/>
      <c r="B1192" s="142"/>
      <c r="C1192" s="142"/>
      <c r="D1192" s="142"/>
      <c r="E1192" s="142"/>
      <c r="F1192" s="142"/>
      <c r="G1192" s="142"/>
      <c r="H1192" s="142"/>
      <c r="I1192" s="142"/>
      <c r="J1192" s="142"/>
      <c r="K1192" s="142"/>
      <c r="L1192" s="142"/>
      <c r="M1192" s="31"/>
      <c r="N1192" s="32"/>
      <c r="O1192" s="33"/>
      <c r="P1192" s="35"/>
      <c r="Q1192" s="35"/>
      <c r="R1192" s="34"/>
      <c r="S1192" s="35"/>
      <c r="T1192" s="36"/>
      <c r="U1192" s="37"/>
      <c r="V1192" s="151"/>
    </row>
    <row r="1193" spans="1:22" ht="12.75">
      <c r="A1193" s="147"/>
      <c r="B1193" s="142"/>
      <c r="C1193" s="142"/>
      <c r="D1193" s="142"/>
      <c r="E1193" s="142"/>
      <c r="F1193" s="142"/>
      <c r="G1193" s="142"/>
      <c r="H1193" s="142"/>
      <c r="I1193" s="142"/>
      <c r="J1193" s="142"/>
      <c r="K1193" s="142"/>
      <c r="L1193" s="142"/>
      <c r="M1193" s="31"/>
      <c r="N1193" s="32"/>
      <c r="O1193" s="33"/>
      <c r="P1193" s="34"/>
      <c r="Q1193" s="35"/>
      <c r="R1193" s="35"/>
      <c r="S1193" s="35"/>
      <c r="T1193" s="38"/>
      <c r="U1193" s="39"/>
      <c r="V1193" s="151"/>
    </row>
    <row r="1194" spans="1:22" ht="13.5" thickBot="1">
      <c r="A1194" s="148"/>
      <c r="B1194" s="143"/>
      <c r="C1194" s="143"/>
      <c r="D1194" s="143"/>
      <c r="E1194" s="143"/>
      <c r="F1194" s="143"/>
      <c r="G1194" s="143"/>
      <c r="H1194" s="143"/>
      <c r="I1194" s="143"/>
      <c r="J1194" s="143"/>
      <c r="K1194" s="143"/>
      <c r="L1194" s="143"/>
      <c r="M1194" s="40"/>
      <c r="N1194" s="41"/>
      <c r="O1194" s="42"/>
      <c r="P1194" s="44"/>
      <c r="Q1194" s="44"/>
      <c r="R1194" s="44"/>
      <c r="S1194" s="44"/>
      <c r="T1194" s="45"/>
      <c r="U1194" s="46"/>
      <c r="V1194" s="152"/>
    </row>
    <row r="1195" spans="1:22" ht="12.75">
      <c r="A1195" s="146"/>
      <c r="B1195" s="141"/>
      <c r="C1195" s="149" t="str">
        <f>IFERROR(VLOOKUP(B1195,VALIDACIÓN!A:B,2,FALSE),"INDICAR DISTRITO")</f>
        <v>INDICAR DISTRITO</v>
      </c>
      <c r="D1195" s="141"/>
      <c r="E1195" s="141"/>
      <c r="F1195" s="141"/>
      <c r="G1195" s="141"/>
      <c r="H1195" s="141"/>
      <c r="I1195" s="141"/>
      <c r="J1195" s="144"/>
      <c r="K1195" s="141"/>
      <c r="L1195" s="145" t="str">
        <f>CONCATENATE(H1195," - ",I1195)</f>
        <v xml:space="preserve"> - </v>
      </c>
      <c r="M1195" s="25" t="str">
        <f ca="1">IFERROR(__xludf.DUMMYFUNCTION("IFERROR(ArrayFormula(QUERY(TRIM('VALIDACIÓN'!$C$2:$H$61),""SELECT Col2, Col3, Col4 WHERE Col1='""&amp;L1195&amp;""'"")),""COMPLETAR LOS CAMPOS DE AÑO, CUATRIMESTRE Y ORIENTACIÓN"")"),"COMPLETAR LOS CAMPOS DE AÑO, CUATRIMESTRE Y ORIENTACIÓN")</f>
        <v>COMPLETAR LOS CAMPOS DE AÑO, CUATRIMESTRE Y ORIENTACIÓN</v>
      </c>
      <c r="N1195" s="26"/>
      <c r="O1195" s="27"/>
      <c r="P1195" s="28"/>
      <c r="Q1195" s="28"/>
      <c r="R1195" s="28"/>
      <c r="S1195" s="28"/>
      <c r="T1195" s="29"/>
      <c r="U1195" s="30"/>
      <c r="V1195" s="150"/>
    </row>
    <row r="1196" spans="1:22" ht="12.75">
      <c r="A1196" s="147"/>
      <c r="B1196" s="142"/>
      <c r="C1196" s="142"/>
      <c r="D1196" s="142"/>
      <c r="E1196" s="142"/>
      <c r="F1196" s="142"/>
      <c r="G1196" s="142"/>
      <c r="H1196" s="142"/>
      <c r="I1196" s="142"/>
      <c r="J1196" s="142"/>
      <c r="K1196" s="142"/>
      <c r="L1196" s="142"/>
      <c r="M1196" s="31"/>
      <c r="N1196" s="32"/>
      <c r="O1196" s="33"/>
      <c r="P1196" s="35"/>
      <c r="Q1196" s="35"/>
      <c r="R1196" s="34"/>
      <c r="S1196" s="35"/>
      <c r="T1196" s="36"/>
      <c r="U1196" s="37"/>
      <c r="V1196" s="151"/>
    </row>
    <row r="1197" spans="1:22" ht="12.75">
      <c r="A1197" s="147"/>
      <c r="B1197" s="142"/>
      <c r="C1197" s="142"/>
      <c r="D1197" s="142"/>
      <c r="E1197" s="142"/>
      <c r="F1197" s="142"/>
      <c r="G1197" s="142"/>
      <c r="H1197" s="142"/>
      <c r="I1197" s="142"/>
      <c r="J1197" s="142"/>
      <c r="K1197" s="142"/>
      <c r="L1197" s="142"/>
      <c r="M1197" s="31"/>
      <c r="N1197" s="32"/>
      <c r="O1197" s="33"/>
      <c r="P1197" s="35"/>
      <c r="Q1197" s="35"/>
      <c r="R1197" s="34"/>
      <c r="S1197" s="35"/>
      <c r="T1197" s="36"/>
      <c r="U1197" s="37"/>
      <c r="V1197" s="151"/>
    </row>
    <row r="1198" spans="1:22" ht="12.75">
      <c r="A1198" s="147"/>
      <c r="B1198" s="142"/>
      <c r="C1198" s="142"/>
      <c r="D1198" s="142"/>
      <c r="E1198" s="142"/>
      <c r="F1198" s="142"/>
      <c r="G1198" s="142"/>
      <c r="H1198" s="142"/>
      <c r="I1198" s="142"/>
      <c r="J1198" s="142"/>
      <c r="K1198" s="142"/>
      <c r="L1198" s="142"/>
      <c r="M1198" s="31"/>
      <c r="N1198" s="32"/>
      <c r="O1198" s="33"/>
      <c r="P1198" s="34"/>
      <c r="Q1198" s="35"/>
      <c r="R1198" s="35"/>
      <c r="S1198" s="35"/>
      <c r="T1198" s="38"/>
      <c r="U1198" s="39"/>
      <c r="V1198" s="151"/>
    </row>
    <row r="1199" spans="1:22" ht="13.5" thickBot="1">
      <c r="A1199" s="148"/>
      <c r="B1199" s="143"/>
      <c r="C1199" s="143"/>
      <c r="D1199" s="143"/>
      <c r="E1199" s="143"/>
      <c r="F1199" s="143"/>
      <c r="G1199" s="143"/>
      <c r="H1199" s="143"/>
      <c r="I1199" s="143"/>
      <c r="J1199" s="143"/>
      <c r="K1199" s="143"/>
      <c r="L1199" s="143"/>
      <c r="M1199" s="40"/>
      <c r="N1199" s="41"/>
      <c r="O1199" s="42"/>
      <c r="P1199" s="44"/>
      <c r="Q1199" s="44"/>
      <c r="R1199" s="44"/>
      <c r="S1199" s="44"/>
      <c r="T1199" s="45"/>
      <c r="U1199" s="46"/>
      <c r="V1199" s="152"/>
    </row>
    <row r="1200" spans="1:22" ht="12.75">
      <c r="A1200" s="146"/>
      <c r="B1200" s="141"/>
      <c r="C1200" s="149" t="str">
        <f>IFERROR(VLOOKUP(B1200,VALIDACIÓN!A:B,2,FALSE),"INDICAR DISTRITO")</f>
        <v>INDICAR DISTRITO</v>
      </c>
      <c r="D1200" s="141"/>
      <c r="E1200" s="141"/>
      <c r="F1200" s="141"/>
      <c r="G1200" s="141"/>
      <c r="H1200" s="141"/>
      <c r="I1200" s="141"/>
      <c r="J1200" s="144"/>
      <c r="K1200" s="141"/>
      <c r="L1200" s="145" t="str">
        <f>CONCATENATE(H1200," - ",I1200)</f>
        <v xml:space="preserve"> - </v>
      </c>
      <c r="M1200" s="25" t="str">
        <f ca="1">IFERROR(__xludf.DUMMYFUNCTION("IFERROR(ArrayFormula(QUERY(TRIM('VALIDACIÓN'!$C$2:$H$61),""SELECT Col2, Col3, Col4 WHERE Col1='""&amp;L1200&amp;""'"")),""COMPLETAR LOS CAMPOS DE AÑO, CUATRIMESTRE Y ORIENTACIÓN"")"),"COMPLETAR LOS CAMPOS DE AÑO, CUATRIMESTRE Y ORIENTACIÓN")</f>
        <v>COMPLETAR LOS CAMPOS DE AÑO, CUATRIMESTRE Y ORIENTACIÓN</v>
      </c>
      <c r="N1200" s="26"/>
      <c r="O1200" s="27"/>
      <c r="P1200" s="28"/>
      <c r="Q1200" s="28"/>
      <c r="R1200" s="28"/>
      <c r="S1200" s="28"/>
      <c r="T1200" s="29"/>
      <c r="U1200" s="30"/>
      <c r="V1200" s="150"/>
    </row>
    <row r="1201" spans="1:22" ht="12.75">
      <c r="A1201" s="147"/>
      <c r="B1201" s="142"/>
      <c r="C1201" s="142"/>
      <c r="D1201" s="142"/>
      <c r="E1201" s="142"/>
      <c r="F1201" s="142"/>
      <c r="G1201" s="142"/>
      <c r="H1201" s="142"/>
      <c r="I1201" s="142"/>
      <c r="J1201" s="142"/>
      <c r="K1201" s="142"/>
      <c r="L1201" s="142"/>
      <c r="M1201" s="31"/>
      <c r="N1201" s="32"/>
      <c r="O1201" s="33"/>
      <c r="P1201" s="35"/>
      <c r="Q1201" s="35"/>
      <c r="R1201" s="34"/>
      <c r="S1201" s="35"/>
      <c r="T1201" s="36"/>
      <c r="U1201" s="37"/>
      <c r="V1201" s="151"/>
    </row>
    <row r="1202" spans="1:22" ht="12.75">
      <c r="A1202" s="147"/>
      <c r="B1202" s="142"/>
      <c r="C1202" s="142"/>
      <c r="D1202" s="142"/>
      <c r="E1202" s="142"/>
      <c r="F1202" s="142"/>
      <c r="G1202" s="142"/>
      <c r="H1202" s="142"/>
      <c r="I1202" s="142"/>
      <c r="J1202" s="142"/>
      <c r="K1202" s="142"/>
      <c r="L1202" s="142"/>
      <c r="M1202" s="31"/>
      <c r="N1202" s="32"/>
      <c r="O1202" s="33"/>
      <c r="P1202" s="35"/>
      <c r="Q1202" s="35"/>
      <c r="R1202" s="34"/>
      <c r="S1202" s="35"/>
      <c r="T1202" s="36"/>
      <c r="U1202" s="37"/>
      <c r="V1202" s="151"/>
    </row>
    <row r="1203" spans="1:22" ht="12.75">
      <c r="A1203" s="147"/>
      <c r="B1203" s="142"/>
      <c r="C1203" s="142"/>
      <c r="D1203" s="142"/>
      <c r="E1203" s="142"/>
      <c r="F1203" s="142"/>
      <c r="G1203" s="142"/>
      <c r="H1203" s="142"/>
      <c r="I1203" s="142"/>
      <c r="J1203" s="142"/>
      <c r="K1203" s="142"/>
      <c r="L1203" s="142"/>
      <c r="M1203" s="31"/>
      <c r="N1203" s="32"/>
      <c r="O1203" s="33"/>
      <c r="P1203" s="34"/>
      <c r="Q1203" s="35"/>
      <c r="R1203" s="35"/>
      <c r="S1203" s="35"/>
      <c r="T1203" s="38"/>
      <c r="U1203" s="39"/>
      <c r="V1203" s="151"/>
    </row>
    <row r="1204" spans="1:22" ht="13.5" thickBot="1">
      <c r="A1204" s="148"/>
      <c r="B1204" s="143"/>
      <c r="C1204" s="143"/>
      <c r="D1204" s="143"/>
      <c r="E1204" s="143"/>
      <c r="F1204" s="143"/>
      <c r="G1204" s="143"/>
      <c r="H1204" s="143"/>
      <c r="I1204" s="143"/>
      <c r="J1204" s="143"/>
      <c r="K1204" s="143"/>
      <c r="L1204" s="143"/>
      <c r="M1204" s="40"/>
      <c r="N1204" s="41"/>
      <c r="O1204" s="42"/>
      <c r="P1204" s="44"/>
      <c r="Q1204" s="44"/>
      <c r="R1204" s="44"/>
      <c r="S1204" s="44"/>
      <c r="T1204" s="45"/>
      <c r="U1204" s="46"/>
      <c r="V1204" s="152"/>
    </row>
    <row r="1205" spans="1:22" ht="12.75">
      <c r="A1205" s="146"/>
      <c r="B1205" s="141"/>
      <c r="C1205" s="149" t="str">
        <f>IFERROR(VLOOKUP(B1205,VALIDACIÓN!A:B,2,FALSE),"INDICAR DISTRITO")</f>
        <v>INDICAR DISTRITO</v>
      </c>
      <c r="D1205" s="141"/>
      <c r="E1205" s="141"/>
      <c r="F1205" s="141"/>
      <c r="G1205" s="141"/>
      <c r="H1205" s="141"/>
      <c r="I1205" s="141"/>
      <c r="J1205" s="144"/>
      <c r="K1205" s="141"/>
      <c r="L1205" s="145" t="str">
        <f>CONCATENATE(H1205," - ",I1205)</f>
        <v xml:space="preserve"> - </v>
      </c>
      <c r="M1205" s="25" t="str">
        <f ca="1">IFERROR(__xludf.DUMMYFUNCTION("IFERROR(ArrayFormula(QUERY(TRIM('VALIDACIÓN'!$C$2:$H$61),""SELECT Col2, Col3, Col4 WHERE Col1='""&amp;L1205&amp;""'"")),""COMPLETAR LOS CAMPOS DE AÑO, CUATRIMESTRE Y ORIENTACIÓN"")"),"COMPLETAR LOS CAMPOS DE AÑO, CUATRIMESTRE Y ORIENTACIÓN")</f>
        <v>COMPLETAR LOS CAMPOS DE AÑO, CUATRIMESTRE Y ORIENTACIÓN</v>
      </c>
      <c r="N1205" s="26"/>
      <c r="O1205" s="27"/>
      <c r="P1205" s="28"/>
      <c r="Q1205" s="28"/>
      <c r="R1205" s="28"/>
      <c r="S1205" s="28"/>
      <c r="T1205" s="29"/>
      <c r="U1205" s="30"/>
      <c r="V1205" s="150"/>
    </row>
    <row r="1206" spans="1:22" ht="12.75">
      <c r="A1206" s="147"/>
      <c r="B1206" s="142"/>
      <c r="C1206" s="142"/>
      <c r="D1206" s="142"/>
      <c r="E1206" s="142"/>
      <c r="F1206" s="142"/>
      <c r="G1206" s="142"/>
      <c r="H1206" s="142"/>
      <c r="I1206" s="142"/>
      <c r="J1206" s="142"/>
      <c r="K1206" s="142"/>
      <c r="L1206" s="142"/>
      <c r="M1206" s="31"/>
      <c r="N1206" s="32"/>
      <c r="O1206" s="33"/>
      <c r="P1206" s="35"/>
      <c r="Q1206" s="35"/>
      <c r="R1206" s="34"/>
      <c r="S1206" s="35"/>
      <c r="T1206" s="36"/>
      <c r="U1206" s="37"/>
      <c r="V1206" s="151"/>
    </row>
    <row r="1207" spans="1:22" ht="12.75">
      <c r="A1207" s="147"/>
      <c r="B1207" s="142"/>
      <c r="C1207" s="142"/>
      <c r="D1207" s="142"/>
      <c r="E1207" s="142"/>
      <c r="F1207" s="142"/>
      <c r="G1207" s="142"/>
      <c r="H1207" s="142"/>
      <c r="I1207" s="142"/>
      <c r="J1207" s="142"/>
      <c r="K1207" s="142"/>
      <c r="L1207" s="142"/>
      <c r="M1207" s="31"/>
      <c r="N1207" s="32"/>
      <c r="O1207" s="33"/>
      <c r="P1207" s="35"/>
      <c r="Q1207" s="35"/>
      <c r="R1207" s="34"/>
      <c r="S1207" s="35"/>
      <c r="T1207" s="36"/>
      <c r="U1207" s="37"/>
      <c r="V1207" s="151"/>
    </row>
    <row r="1208" spans="1:22" ht="12.75">
      <c r="A1208" s="147"/>
      <c r="B1208" s="142"/>
      <c r="C1208" s="142"/>
      <c r="D1208" s="142"/>
      <c r="E1208" s="142"/>
      <c r="F1208" s="142"/>
      <c r="G1208" s="142"/>
      <c r="H1208" s="142"/>
      <c r="I1208" s="142"/>
      <c r="J1208" s="142"/>
      <c r="K1208" s="142"/>
      <c r="L1208" s="142"/>
      <c r="M1208" s="31"/>
      <c r="N1208" s="32"/>
      <c r="O1208" s="33"/>
      <c r="P1208" s="34"/>
      <c r="Q1208" s="35"/>
      <c r="R1208" s="35"/>
      <c r="S1208" s="35"/>
      <c r="T1208" s="38"/>
      <c r="U1208" s="39"/>
      <c r="V1208" s="151"/>
    </row>
    <row r="1209" spans="1:22" ht="13.5" thickBot="1">
      <c r="A1209" s="148"/>
      <c r="B1209" s="143"/>
      <c r="C1209" s="143"/>
      <c r="D1209" s="143"/>
      <c r="E1209" s="143"/>
      <c r="F1209" s="143"/>
      <c r="G1209" s="143"/>
      <c r="H1209" s="143"/>
      <c r="I1209" s="143"/>
      <c r="J1209" s="143"/>
      <c r="K1209" s="143"/>
      <c r="L1209" s="143"/>
      <c r="M1209" s="40"/>
      <c r="N1209" s="41"/>
      <c r="O1209" s="42"/>
      <c r="P1209" s="44"/>
      <c r="Q1209" s="44"/>
      <c r="R1209" s="44"/>
      <c r="S1209" s="44"/>
      <c r="T1209" s="45"/>
      <c r="U1209" s="46"/>
      <c r="V1209" s="152"/>
    </row>
    <row r="1210" spans="1:22" ht="12.75">
      <c r="A1210" s="146"/>
      <c r="B1210" s="141"/>
      <c r="C1210" s="149" t="str">
        <f>IFERROR(VLOOKUP(B1210,VALIDACIÓN!A:B,2,FALSE),"INDICAR DISTRITO")</f>
        <v>INDICAR DISTRITO</v>
      </c>
      <c r="D1210" s="141"/>
      <c r="E1210" s="141"/>
      <c r="F1210" s="141"/>
      <c r="G1210" s="141"/>
      <c r="H1210" s="141"/>
      <c r="I1210" s="141"/>
      <c r="J1210" s="144"/>
      <c r="K1210" s="141"/>
      <c r="L1210" s="145" t="str">
        <f>CONCATENATE(H1210," - ",I1210)</f>
        <v xml:space="preserve"> - </v>
      </c>
      <c r="M1210" s="25" t="str">
        <f ca="1">IFERROR(__xludf.DUMMYFUNCTION("IFERROR(ArrayFormula(QUERY(TRIM('VALIDACIÓN'!$C$2:$H$61),""SELECT Col2, Col3, Col4 WHERE Col1='""&amp;L1210&amp;""'"")),""COMPLETAR LOS CAMPOS DE AÑO, CUATRIMESTRE Y ORIENTACIÓN"")"),"COMPLETAR LOS CAMPOS DE AÑO, CUATRIMESTRE Y ORIENTACIÓN")</f>
        <v>COMPLETAR LOS CAMPOS DE AÑO, CUATRIMESTRE Y ORIENTACIÓN</v>
      </c>
      <c r="N1210" s="26"/>
      <c r="O1210" s="27"/>
      <c r="P1210" s="28"/>
      <c r="Q1210" s="28"/>
      <c r="R1210" s="28"/>
      <c r="S1210" s="28"/>
      <c r="T1210" s="29"/>
      <c r="U1210" s="30"/>
      <c r="V1210" s="150"/>
    </row>
    <row r="1211" spans="1:22" ht="12.75">
      <c r="A1211" s="147"/>
      <c r="B1211" s="142"/>
      <c r="C1211" s="142"/>
      <c r="D1211" s="142"/>
      <c r="E1211" s="142"/>
      <c r="F1211" s="142"/>
      <c r="G1211" s="142"/>
      <c r="H1211" s="142"/>
      <c r="I1211" s="142"/>
      <c r="J1211" s="142"/>
      <c r="K1211" s="142"/>
      <c r="L1211" s="142"/>
      <c r="M1211" s="31"/>
      <c r="N1211" s="32"/>
      <c r="O1211" s="33"/>
      <c r="P1211" s="35"/>
      <c r="Q1211" s="35"/>
      <c r="R1211" s="34"/>
      <c r="S1211" s="35"/>
      <c r="T1211" s="36"/>
      <c r="U1211" s="37"/>
      <c r="V1211" s="151"/>
    </row>
    <row r="1212" spans="1:22" ht="12.75">
      <c r="A1212" s="147"/>
      <c r="B1212" s="142"/>
      <c r="C1212" s="142"/>
      <c r="D1212" s="142"/>
      <c r="E1212" s="142"/>
      <c r="F1212" s="142"/>
      <c r="G1212" s="142"/>
      <c r="H1212" s="142"/>
      <c r="I1212" s="142"/>
      <c r="J1212" s="142"/>
      <c r="K1212" s="142"/>
      <c r="L1212" s="142"/>
      <c r="M1212" s="31"/>
      <c r="N1212" s="32"/>
      <c r="O1212" s="33"/>
      <c r="P1212" s="35"/>
      <c r="Q1212" s="35"/>
      <c r="R1212" s="34"/>
      <c r="S1212" s="35"/>
      <c r="T1212" s="36"/>
      <c r="U1212" s="37"/>
      <c r="V1212" s="151"/>
    </row>
    <row r="1213" spans="1:22" ht="12.75">
      <c r="A1213" s="147"/>
      <c r="B1213" s="142"/>
      <c r="C1213" s="142"/>
      <c r="D1213" s="142"/>
      <c r="E1213" s="142"/>
      <c r="F1213" s="142"/>
      <c r="G1213" s="142"/>
      <c r="H1213" s="142"/>
      <c r="I1213" s="142"/>
      <c r="J1213" s="142"/>
      <c r="K1213" s="142"/>
      <c r="L1213" s="142"/>
      <c r="M1213" s="31"/>
      <c r="N1213" s="32"/>
      <c r="O1213" s="33"/>
      <c r="P1213" s="34"/>
      <c r="Q1213" s="35"/>
      <c r="R1213" s="35"/>
      <c r="S1213" s="35"/>
      <c r="T1213" s="38"/>
      <c r="U1213" s="39"/>
      <c r="V1213" s="151"/>
    </row>
    <row r="1214" spans="1:22" ht="13.5" thickBot="1">
      <c r="A1214" s="148"/>
      <c r="B1214" s="143"/>
      <c r="C1214" s="143"/>
      <c r="D1214" s="143"/>
      <c r="E1214" s="143"/>
      <c r="F1214" s="143"/>
      <c r="G1214" s="143"/>
      <c r="H1214" s="143"/>
      <c r="I1214" s="143"/>
      <c r="J1214" s="143"/>
      <c r="K1214" s="143"/>
      <c r="L1214" s="143"/>
      <c r="M1214" s="40"/>
      <c r="N1214" s="41"/>
      <c r="O1214" s="42"/>
      <c r="P1214" s="44"/>
      <c r="Q1214" s="44"/>
      <c r="R1214" s="44"/>
      <c r="S1214" s="44"/>
      <c r="T1214" s="45"/>
      <c r="U1214" s="46"/>
      <c r="V1214" s="152"/>
    </row>
    <row r="1215" spans="1:22" ht="12.75">
      <c r="A1215" s="146"/>
      <c r="B1215" s="141"/>
      <c r="C1215" s="149" t="str">
        <f>IFERROR(VLOOKUP(B1215,VALIDACIÓN!A:B,2,FALSE),"INDICAR DISTRITO")</f>
        <v>INDICAR DISTRITO</v>
      </c>
      <c r="D1215" s="141"/>
      <c r="E1215" s="141"/>
      <c r="F1215" s="141"/>
      <c r="G1215" s="141"/>
      <c r="H1215" s="141"/>
      <c r="I1215" s="141"/>
      <c r="J1215" s="144"/>
      <c r="K1215" s="141"/>
      <c r="L1215" s="145" t="str">
        <f>CONCATENATE(H1215," - ",I1215)</f>
        <v xml:space="preserve"> - </v>
      </c>
      <c r="M1215" s="25" t="str">
        <f ca="1">IFERROR(__xludf.DUMMYFUNCTION("IFERROR(ArrayFormula(QUERY(TRIM('VALIDACIÓN'!$C$2:$H$61),""SELECT Col2, Col3, Col4 WHERE Col1='""&amp;L1215&amp;""'"")),""COMPLETAR LOS CAMPOS DE AÑO, CUATRIMESTRE Y ORIENTACIÓN"")"),"COMPLETAR LOS CAMPOS DE AÑO, CUATRIMESTRE Y ORIENTACIÓN")</f>
        <v>COMPLETAR LOS CAMPOS DE AÑO, CUATRIMESTRE Y ORIENTACIÓN</v>
      </c>
      <c r="N1215" s="26"/>
      <c r="O1215" s="27"/>
      <c r="P1215" s="28"/>
      <c r="Q1215" s="28"/>
      <c r="R1215" s="28"/>
      <c r="S1215" s="28"/>
      <c r="T1215" s="29"/>
      <c r="U1215" s="30"/>
      <c r="V1215" s="150"/>
    </row>
    <row r="1216" spans="1:22" ht="12.75">
      <c r="A1216" s="147"/>
      <c r="B1216" s="142"/>
      <c r="C1216" s="142"/>
      <c r="D1216" s="142"/>
      <c r="E1216" s="142"/>
      <c r="F1216" s="142"/>
      <c r="G1216" s="142"/>
      <c r="H1216" s="142"/>
      <c r="I1216" s="142"/>
      <c r="J1216" s="142"/>
      <c r="K1216" s="142"/>
      <c r="L1216" s="142"/>
      <c r="M1216" s="31"/>
      <c r="N1216" s="32"/>
      <c r="O1216" s="33"/>
      <c r="P1216" s="35"/>
      <c r="Q1216" s="35"/>
      <c r="R1216" s="34"/>
      <c r="S1216" s="35"/>
      <c r="T1216" s="36"/>
      <c r="U1216" s="37"/>
      <c r="V1216" s="151"/>
    </row>
    <row r="1217" spans="1:22" ht="12.75">
      <c r="A1217" s="147"/>
      <c r="B1217" s="142"/>
      <c r="C1217" s="142"/>
      <c r="D1217" s="142"/>
      <c r="E1217" s="142"/>
      <c r="F1217" s="142"/>
      <c r="G1217" s="142"/>
      <c r="H1217" s="142"/>
      <c r="I1217" s="142"/>
      <c r="J1217" s="142"/>
      <c r="K1217" s="142"/>
      <c r="L1217" s="142"/>
      <c r="M1217" s="31"/>
      <c r="N1217" s="32"/>
      <c r="O1217" s="33"/>
      <c r="P1217" s="35"/>
      <c r="Q1217" s="35"/>
      <c r="R1217" s="34"/>
      <c r="S1217" s="35"/>
      <c r="T1217" s="36"/>
      <c r="U1217" s="37"/>
      <c r="V1217" s="151"/>
    </row>
    <row r="1218" spans="1:22" ht="12.75">
      <c r="A1218" s="147"/>
      <c r="B1218" s="142"/>
      <c r="C1218" s="142"/>
      <c r="D1218" s="142"/>
      <c r="E1218" s="142"/>
      <c r="F1218" s="142"/>
      <c r="G1218" s="142"/>
      <c r="H1218" s="142"/>
      <c r="I1218" s="142"/>
      <c r="J1218" s="142"/>
      <c r="K1218" s="142"/>
      <c r="L1218" s="142"/>
      <c r="M1218" s="31"/>
      <c r="N1218" s="32"/>
      <c r="O1218" s="33"/>
      <c r="P1218" s="34"/>
      <c r="Q1218" s="35"/>
      <c r="R1218" s="35"/>
      <c r="S1218" s="35"/>
      <c r="T1218" s="38"/>
      <c r="U1218" s="39"/>
      <c r="V1218" s="151"/>
    </row>
    <row r="1219" spans="1:22" ht="13.5" thickBot="1">
      <c r="A1219" s="148"/>
      <c r="B1219" s="143"/>
      <c r="C1219" s="143"/>
      <c r="D1219" s="143"/>
      <c r="E1219" s="143"/>
      <c r="F1219" s="143"/>
      <c r="G1219" s="143"/>
      <c r="H1219" s="143"/>
      <c r="I1219" s="143"/>
      <c r="J1219" s="143"/>
      <c r="K1219" s="143"/>
      <c r="L1219" s="143"/>
      <c r="M1219" s="40"/>
      <c r="N1219" s="41"/>
      <c r="O1219" s="42"/>
      <c r="P1219" s="44"/>
      <c r="Q1219" s="44"/>
      <c r="R1219" s="44"/>
      <c r="S1219" s="44"/>
      <c r="T1219" s="45"/>
      <c r="U1219" s="46"/>
      <c r="V1219" s="152"/>
    </row>
    <row r="1220" spans="1:22" ht="12.75">
      <c r="A1220" s="146"/>
      <c r="B1220" s="141"/>
      <c r="C1220" s="149" t="str">
        <f>IFERROR(VLOOKUP(B1220,VALIDACIÓN!A:B,2,FALSE),"INDICAR DISTRITO")</f>
        <v>INDICAR DISTRITO</v>
      </c>
      <c r="D1220" s="141"/>
      <c r="E1220" s="141"/>
      <c r="F1220" s="141"/>
      <c r="G1220" s="141"/>
      <c r="H1220" s="141"/>
      <c r="I1220" s="141"/>
      <c r="J1220" s="144"/>
      <c r="K1220" s="141"/>
      <c r="L1220" s="145" t="str">
        <f>CONCATENATE(H1220," - ",I1220)</f>
        <v xml:space="preserve"> - </v>
      </c>
      <c r="M1220" s="25" t="str">
        <f ca="1">IFERROR(__xludf.DUMMYFUNCTION("IFERROR(ArrayFormula(QUERY(TRIM('VALIDACIÓN'!$C$2:$H$61),""SELECT Col2, Col3, Col4 WHERE Col1='""&amp;L1220&amp;""'"")),""COMPLETAR LOS CAMPOS DE AÑO, CUATRIMESTRE Y ORIENTACIÓN"")"),"COMPLETAR LOS CAMPOS DE AÑO, CUATRIMESTRE Y ORIENTACIÓN")</f>
        <v>COMPLETAR LOS CAMPOS DE AÑO, CUATRIMESTRE Y ORIENTACIÓN</v>
      </c>
      <c r="N1220" s="26"/>
      <c r="O1220" s="27"/>
      <c r="P1220" s="28"/>
      <c r="Q1220" s="28"/>
      <c r="R1220" s="28"/>
      <c r="S1220" s="28"/>
      <c r="T1220" s="29"/>
      <c r="U1220" s="30"/>
      <c r="V1220" s="150"/>
    </row>
    <row r="1221" spans="1:22" ht="12.75">
      <c r="A1221" s="147"/>
      <c r="B1221" s="142"/>
      <c r="C1221" s="142"/>
      <c r="D1221" s="142"/>
      <c r="E1221" s="142"/>
      <c r="F1221" s="142"/>
      <c r="G1221" s="142"/>
      <c r="H1221" s="142"/>
      <c r="I1221" s="142"/>
      <c r="J1221" s="142"/>
      <c r="K1221" s="142"/>
      <c r="L1221" s="142"/>
      <c r="M1221" s="31"/>
      <c r="N1221" s="32"/>
      <c r="O1221" s="33"/>
      <c r="P1221" s="35"/>
      <c r="Q1221" s="35"/>
      <c r="R1221" s="34"/>
      <c r="S1221" s="35"/>
      <c r="T1221" s="36"/>
      <c r="U1221" s="37"/>
      <c r="V1221" s="151"/>
    </row>
    <row r="1222" spans="1:22" ht="12.75">
      <c r="A1222" s="147"/>
      <c r="B1222" s="142"/>
      <c r="C1222" s="142"/>
      <c r="D1222" s="142"/>
      <c r="E1222" s="142"/>
      <c r="F1222" s="142"/>
      <c r="G1222" s="142"/>
      <c r="H1222" s="142"/>
      <c r="I1222" s="142"/>
      <c r="J1222" s="142"/>
      <c r="K1222" s="142"/>
      <c r="L1222" s="142"/>
      <c r="M1222" s="31"/>
      <c r="N1222" s="32"/>
      <c r="O1222" s="33"/>
      <c r="P1222" s="35"/>
      <c r="Q1222" s="35"/>
      <c r="R1222" s="34"/>
      <c r="S1222" s="35"/>
      <c r="T1222" s="36"/>
      <c r="U1222" s="37"/>
      <c r="V1222" s="151"/>
    </row>
    <row r="1223" spans="1:22" ht="12.75">
      <c r="A1223" s="147"/>
      <c r="B1223" s="142"/>
      <c r="C1223" s="142"/>
      <c r="D1223" s="142"/>
      <c r="E1223" s="142"/>
      <c r="F1223" s="142"/>
      <c r="G1223" s="142"/>
      <c r="H1223" s="142"/>
      <c r="I1223" s="142"/>
      <c r="J1223" s="142"/>
      <c r="K1223" s="142"/>
      <c r="L1223" s="142"/>
      <c r="M1223" s="31"/>
      <c r="N1223" s="32"/>
      <c r="O1223" s="33"/>
      <c r="P1223" s="34"/>
      <c r="Q1223" s="35"/>
      <c r="R1223" s="35"/>
      <c r="S1223" s="35"/>
      <c r="T1223" s="38"/>
      <c r="U1223" s="39"/>
      <c r="V1223" s="151"/>
    </row>
    <row r="1224" spans="1:22" ht="13.5" thickBot="1">
      <c r="A1224" s="148"/>
      <c r="B1224" s="143"/>
      <c r="C1224" s="143"/>
      <c r="D1224" s="143"/>
      <c r="E1224" s="143"/>
      <c r="F1224" s="143"/>
      <c r="G1224" s="143"/>
      <c r="H1224" s="143"/>
      <c r="I1224" s="143"/>
      <c r="J1224" s="143"/>
      <c r="K1224" s="143"/>
      <c r="L1224" s="143"/>
      <c r="M1224" s="40"/>
      <c r="N1224" s="41"/>
      <c r="O1224" s="42"/>
      <c r="P1224" s="44"/>
      <c r="Q1224" s="44"/>
      <c r="R1224" s="44"/>
      <c r="S1224" s="44"/>
      <c r="T1224" s="45"/>
      <c r="U1224" s="46"/>
      <c r="V1224" s="152"/>
    </row>
    <row r="1225" spans="1:22" ht="12.75">
      <c r="A1225" s="146"/>
      <c r="B1225" s="141"/>
      <c r="C1225" s="149" t="str">
        <f>IFERROR(VLOOKUP(B1225,VALIDACIÓN!A:B,2,FALSE),"INDICAR DISTRITO")</f>
        <v>INDICAR DISTRITO</v>
      </c>
      <c r="D1225" s="141"/>
      <c r="E1225" s="141"/>
      <c r="F1225" s="141"/>
      <c r="G1225" s="141"/>
      <c r="H1225" s="141"/>
      <c r="I1225" s="141"/>
      <c r="J1225" s="144"/>
      <c r="K1225" s="141"/>
      <c r="L1225" s="145" t="str">
        <f>CONCATENATE(H1225," - ",I1225)</f>
        <v xml:space="preserve"> - </v>
      </c>
      <c r="M1225" s="25" t="str">
        <f ca="1">IFERROR(__xludf.DUMMYFUNCTION("IFERROR(ArrayFormula(QUERY(TRIM('VALIDACIÓN'!$C$2:$H$61),""SELECT Col2, Col3, Col4 WHERE Col1='""&amp;L1225&amp;""'"")),""COMPLETAR LOS CAMPOS DE AÑO, CUATRIMESTRE Y ORIENTACIÓN"")"),"COMPLETAR LOS CAMPOS DE AÑO, CUATRIMESTRE Y ORIENTACIÓN")</f>
        <v>COMPLETAR LOS CAMPOS DE AÑO, CUATRIMESTRE Y ORIENTACIÓN</v>
      </c>
      <c r="N1225" s="26"/>
      <c r="O1225" s="27"/>
      <c r="P1225" s="28"/>
      <c r="Q1225" s="28"/>
      <c r="R1225" s="28"/>
      <c r="S1225" s="28"/>
      <c r="T1225" s="29"/>
      <c r="U1225" s="30"/>
      <c r="V1225" s="150"/>
    </row>
    <row r="1226" spans="1:22" ht="12.75">
      <c r="A1226" s="147"/>
      <c r="B1226" s="142"/>
      <c r="C1226" s="142"/>
      <c r="D1226" s="142"/>
      <c r="E1226" s="142"/>
      <c r="F1226" s="142"/>
      <c r="G1226" s="142"/>
      <c r="H1226" s="142"/>
      <c r="I1226" s="142"/>
      <c r="J1226" s="142"/>
      <c r="K1226" s="142"/>
      <c r="L1226" s="142"/>
      <c r="M1226" s="31"/>
      <c r="N1226" s="32"/>
      <c r="O1226" s="33"/>
      <c r="P1226" s="35"/>
      <c r="Q1226" s="35"/>
      <c r="R1226" s="34"/>
      <c r="S1226" s="35"/>
      <c r="T1226" s="36"/>
      <c r="U1226" s="37"/>
      <c r="V1226" s="151"/>
    </row>
    <row r="1227" spans="1:22" ht="12.75">
      <c r="A1227" s="147"/>
      <c r="B1227" s="142"/>
      <c r="C1227" s="142"/>
      <c r="D1227" s="142"/>
      <c r="E1227" s="142"/>
      <c r="F1227" s="142"/>
      <c r="G1227" s="142"/>
      <c r="H1227" s="142"/>
      <c r="I1227" s="142"/>
      <c r="J1227" s="142"/>
      <c r="K1227" s="142"/>
      <c r="L1227" s="142"/>
      <c r="M1227" s="31"/>
      <c r="N1227" s="32"/>
      <c r="O1227" s="33"/>
      <c r="P1227" s="35"/>
      <c r="Q1227" s="35"/>
      <c r="R1227" s="34"/>
      <c r="S1227" s="35"/>
      <c r="T1227" s="36"/>
      <c r="U1227" s="37"/>
      <c r="V1227" s="151"/>
    </row>
    <row r="1228" spans="1:22" ht="12.75">
      <c r="A1228" s="147"/>
      <c r="B1228" s="142"/>
      <c r="C1228" s="142"/>
      <c r="D1228" s="142"/>
      <c r="E1228" s="142"/>
      <c r="F1228" s="142"/>
      <c r="G1228" s="142"/>
      <c r="H1228" s="142"/>
      <c r="I1228" s="142"/>
      <c r="J1228" s="142"/>
      <c r="K1228" s="142"/>
      <c r="L1228" s="142"/>
      <c r="M1228" s="31"/>
      <c r="N1228" s="32"/>
      <c r="O1228" s="33"/>
      <c r="P1228" s="34"/>
      <c r="Q1228" s="35"/>
      <c r="R1228" s="35"/>
      <c r="S1228" s="35"/>
      <c r="T1228" s="38"/>
      <c r="U1228" s="39"/>
      <c r="V1228" s="151"/>
    </row>
    <row r="1229" spans="1:22" ht="13.5" thickBot="1">
      <c r="A1229" s="148"/>
      <c r="B1229" s="143"/>
      <c r="C1229" s="143"/>
      <c r="D1229" s="143"/>
      <c r="E1229" s="143"/>
      <c r="F1229" s="143"/>
      <c r="G1229" s="143"/>
      <c r="H1229" s="143"/>
      <c r="I1229" s="143"/>
      <c r="J1229" s="143"/>
      <c r="K1229" s="143"/>
      <c r="L1229" s="143"/>
      <c r="M1229" s="40"/>
      <c r="N1229" s="41"/>
      <c r="O1229" s="42"/>
      <c r="P1229" s="44"/>
      <c r="Q1229" s="44"/>
      <c r="R1229" s="44"/>
      <c r="S1229" s="44"/>
      <c r="T1229" s="45"/>
      <c r="U1229" s="46"/>
      <c r="V1229" s="152"/>
    </row>
    <row r="1230" spans="1:22" ht="12.75">
      <c r="A1230" s="146"/>
      <c r="B1230" s="141"/>
      <c r="C1230" s="149" t="str">
        <f>IFERROR(VLOOKUP(B1230,VALIDACIÓN!A:B,2,FALSE),"INDICAR DISTRITO")</f>
        <v>INDICAR DISTRITO</v>
      </c>
      <c r="D1230" s="141"/>
      <c r="E1230" s="141"/>
      <c r="F1230" s="141"/>
      <c r="G1230" s="141"/>
      <c r="H1230" s="141"/>
      <c r="I1230" s="141"/>
      <c r="J1230" s="144"/>
      <c r="K1230" s="141"/>
      <c r="L1230" s="145" t="str">
        <f>CONCATENATE(H1230," - ",I1230)</f>
        <v xml:space="preserve"> - </v>
      </c>
      <c r="M1230" s="25" t="str">
        <f ca="1">IFERROR(__xludf.DUMMYFUNCTION("IFERROR(ArrayFormula(QUERY(TRIM('VALIDACIÓN'!$C$2:$H$61),""SELECT Col2, Col3, Col4 WHERE Col1='""&amp;L1230&amp;""'"")),""COMPLETAR LOS CAMPOS DE AÑO, CUATRIMESTRE Y ORIENTACIÓN"")"),"COMPLETAR LOS CAMPOS DE AÑO, CUATRIMESTRE Y ORIENTACIÓN")</f>
        <v>COMPLETAR LOS CAMPOS DE AÑO, CUATRIMESTRE Y ORIENTACIÓN</v>
      </c>
      <c r="N1230" s="26"/>
      <c r="O1230" s="27"/>
      <c r="P1230" s="28"/>
      <c r="Q1230" s="28"/>
      <c r="R1230" s="28"/>
      <c r="S1230" s="28"/>
      <c r="T1230" s="29"/>
      <c r="U1230" s="30"/>
      <c r="V1230" s="150"/>
    </row>
    <row r="1231" spans="1:22" ht="12.75">
      <c r="A1231" s="147"/>
      <c r="B1231" s="142"/>
      <c r="C1231" s="142"/>
      <c r="D1231" s="142"/>
      <c r="E1231" s="142"/>
      <c r="F1231" s="142"/>
      <c r="G1231" s="142"/>
      <c r="H1231" s="142"/>
      <c r="I1231" s="142"/>
      <c r="J1231" s="142"/>
      <c r="K1231" s="142"/>
      <c r="L1231" s="142"/>
      <c r="M1231" s="31"/>
      <c r="N1231" s="32"/>
      <c r="O1231" s="33"/>
      <c r="P1231" s="35"/>
      <c r="Q1231" s="35"/>
      <c r="R1231" s="34"/>
      <c r="S1231" s="35"/>
      <c r="T1231" s="36"/>
      <c r="U1231" s="37"/>
      <c r="V1231" s="151"/>
    </row>
    <row r="1232" spans="1:22" ht="12.75">
      <c r="A1232" s="147"/>
      <c r="B1232" s="142"/>
      <c r="C1232" s="142"/>
      <c r="D1232" s="142"/>
      <c r="E1232" s="142"/>
      <c r="F1232" s="142"/>
      <c r="G1232" s="142"/>
      <c r="H1232" s="142"/>
      <c r="I1232" s="142"/>
      <c r="J1232" s="142"/>
      <c r="K1232" s="142"/>
      <c r="L1232" s="142"/>
      <c r="M1232" s="31"/>
      <c r="N1232" s="32"/>
      <c r="O1232" s="33"/>
      <c r="P1232" s="35"/>
      <c r="Q1232" s="35"/>
      <c r="R1232" s="34"/>
      <c r="S1232" s="35"/>
      <c r="T1232" s="36"/>
      <c r="U1232" s="37"/>
      <c r="V1232" s="151"/>
    </row>
    <row r="1233" spans="1:22" ht="12.75">
      <c r="A1233" s="147"/>
      <c r="B1233" s="142"/>
      <c r="C1233" s="142"/>
      <c r="D1233" s="142"/>
      <c r="E1233" s="142"/>
      <c r="F1233" s="142"/>
      <c r="G1233" s="142"/>
      <c r="H1233" s="142"/>
      <c r="I1233" s="142"/>
      <c r="J1233" s="142"/>
      <c r="K1233" s="142"/>
      <c r="L1233" s="142"/>
      <c r="M1233" s="31"/>
      <c r="N1233" s="32"/>
      <c r="O1233" s="33"/>
      <c r="P1233" s="34"/>
      <c r="Q1233" s="35"/>
      <c r="R1233" s="35"/>
      <c r="S1233" s="35"/>
      <c r="T1233" s="38"/>
      <c r="U1233" s="39"/>
      <c r="V1233" s="151"/>
    </row>
    <row r="1234" spans="1:22" ht="13.5" thickBot="1">
      <c r="A1234" s="148"/>
      <c r="B1234" s="143"/>
      <c r="C1234" s="143"/>
      <c r="D1234" s="143"/>
      <c r="E1234" s="143"/>
      <c r="F1234" s="143"/>
      <c r="G1234" s="143"/>
      <c r="H1234" s="143"/>
      <c r="I1234" s="143"/>
      <c r="J1234" s="143"/>
      <c r="K1234" s="143"/>
      <c r="L1234" s="143"/>
      <c r="M1234" s="40"/>
      <c r="N1234" s="41"/>
      <c r="O1234" s="42"/>
      <c r="P1234" s="44"/>
      <c r="Q1234" s="44"/>
      <c r="R1234" s="44"/>
      <c r="S1234" s="44"/>
      <c r="T1234" s="45"/>
      <c r="U1234" s="46"/>
      <c r="V1234" s="152"/>
    </row>
    <row r="1235" spans="1:22" ht="12.75">
      <c r="A1235" s="146"/>
      <c r="B1235" s="141"/>
      <c r="C1235" s="149" t="str">
        <f>IFERROR(VLOOKUP(B1235,VALIDACIÓN!A:B,2,FALSE),"INDICAR DISTRITO")</f>
        <v>INDICAR DISTRITO</v>
      </c>
      <c r="D1235" s="141"/>
      <c r="E1235" s="141"/>
      <c r="F1235" s="141"/>
      <c r="G1235" s="141"/>
      <c r="H1235" s="141"/>
      <c r="I1235" s="141"/>
      <c r="J1235" s="144"/>
      <c r="K1235" s="141"/>
      <c r="L1235" s="145" t="str">
        <f>CONCATENATE(H1235," - ",I1235)</f>
        <v xml:space="preserve"> - </v>
      </c>
      <c r="M1235" s="25" t="str">
        <f ca="1">IFERROR(__xludf.DUMMYFUNCTION("IFERROR(ArrayFormula(QUERY(TRIM('VALIDACIÓN'!$C$2:$H$61),""SELECT Col2, Col3, Col4 WHERE Col1='""&amp;L1235&amp;""'"")),""COMPLETAR LOS CAMPOS DE AÑO, CUATRIMESTRE Y ORIENTACIÓN"")"),"COMPLETAR LOS CAMPOS DE AÑO, CUATRIMESTRE Y ORIENTACIÓN")</f>
        <v>COMPLETAR LOS CAMPOS DE AÑO, CUATRIMESTRE Y ORIENTACIÓN</v>
      </c>
      <c r="N1235" s="26"/>
      <c r="O1235" s="27"/>
      <c r="P1235" s="28"/>
      <c r="Q1235" s="28"/>
      <c r="R1235" s="28"/>
      <c r="S1235" s="28"/>
      <c r="T1235" s="29"/>
      <c r="U1235" s="30"/>
      <c r="V1235" s="150"/>
    </row>
    <row r="1236" spans="1:22" ht="12.75">
      <c r="A1236" s="147"/>
      <c r="B1236" s="142"/>
      <c r="C1236" s="142"/>
      <c r="D1236" s="142"/>
      <c r="E1236" s="142"/>
      <c r="F1236" s="142"/>
      <c r="G1236" s="142"/>
      <c r="H1236" s="142"/>
      <c r="I1236" s="142"/>
      <c r="J1236" s="142"/>
      <c r="K1236" s="142"/>
      <c r="L1236" s="142"/>
      <c r="M1236" s="31"/>
      <c r="N1236" s="32"/>
      <c r="O1236" s="33"/>
      <c r="P1236" s="35"/>
      <c r="Q1236" s="35"/>
      <c r="R1236" s="34"/>
      <c r="S1236" s="35"/>
      <c r="T1236" s="36"/>
      <c r="U1236" s="37"/>
      <c r="V1236" s="151"/>
    </row>
    <row r="1237" spans="1:22" ht="12.75">
      <c r="A1237" s="147"/>
      <c r="B1237" s="142"/>
      <c r="C1237" s="142"/>
      <c r="D1237" s="142"/>
      <c r="E1237" s="142"/>
      <c r="F1237" s="142"/>
      <c r="G1237" s="142"/>
      <c r="H1237" s="142"/>
      <c r="I1237" s="142"/>
      <c r="J1237" s="142"/>
      <c r="K1237" s="142"/>
      <c r="L1237" s="142"/>
      <c r="M1237" s="31"/>
      <c r="N1237" s="32"/>
      <c r="O1237" s="33"/>
      <c r="P1237" s="35"/>
      <c r="Q1237" s="35"/>
      <c r="R1237" s="34"/>
      <c r="S1237" s="35"/>
      <c r="T1237" s="36"/>
      <c r="U1237" s="37"/>
      <c r="V1237" s="151"/>
    </row>
    <row r="1238" spans="1:22" ht="12.75">
      <c r="A1238" s="147"/>
      <c r="B1238" s="142"/>
      <c r="C1238" s="142"/>
      <c r="D1238" s="142"/>
      <c r="E1238" s="142"/>
      <c r="F1238" s="142"/>
      <c r="G1238" s="142"/>
      <c r="H1238" s="142"/>
      <c r="I1238" s="142"/>
      <c r="J1238" s="142"/>
      <c r="K1238" s="142"/>
      <c r="L1238" s="142"/>
      <c r="M1238" s="31"/>
      <c r="N1238" s="32"/>
      <c r="O1238" s="33"/>
      <c r="P1238" s="34"/>
      <c r="Q1238" s="35"/>
      <c r="R1238" s="35"/>
      <c r="S1238" s="35"/>
      <c r="T1238" s="38"/>
      <c r="U1238" s="39"/>
      <c r="V1238" s="151"/>
    </row>
    <row r="1239" spans="1:22" ht="13.5" thickBot="1">
      <c r="A1239" s="148"/>
      <c r="B1239" s="143"/>
      <c r="C1239" s="143"/>
      <c r="D1239" s="143"/>
      <c r="E1239" s="143"/>
      <c r="F1239" s="143"/>
      <c r="G1239" s="143"/>
      <c r="H1239" s="143"/>
      <c r="I1239" s="143"/>
      <c r="J1239" s="143"/>
      <c r="K1239" s="143"/>
      <c r="L1239" s="143"/>
      <c r="M1239" s="40"/>
      <c r="N1239" s="41"/>
      <c r="O1239" s="42"/>
      <c r="P1239" s="44"/>
      <c r="Q1239" s="44"/>
      <c r="R1239" s="44"/>
      <c r="S1239" s="44"/>
      <c r="T1239" s="45"/>
      <c r="U1239" s="46"/>
      <c r="V1239" s="152"/>
    </row>
    <row r="1240" spans="1:22" ht="12.75">
      <c r="A1240" s="146"/>
      <c r="B1240" s="141"/>
      <c r="C1240" s="149" t="str">
        <f>IFERROR(VLOOKUP(B1240,VALIDACIÓN!A:B,2,FALSE),"INDICAR DISTRITO")</f>
        <v>INDICAR DISTRITO</v>
      </c>
      <c r="D1240" s="141"/>
      <c r="E1240" s="141"/>
      <c r="F1240" s="141"/>
      <c r="G1240" s="141"/>
      <c r="H1240" s="141"/>
      <c r="I1240" s="141"/>
      <c r="J1240" s="144"/>
      <c r="K1240" s="141"/>
      <c r="L1240" s="145" t="str">
        <f>CONCATENATE(H1240," - ",I1240)</f>
        <v xml:space="preserve"> - </v>
      </c>
      <c r="M1240" s="25" t="str">
        <f ca="1">IFERROR(__xludf.DUMMYFUNCTION("IFERROR(ArrayFormula(QUERY(TRIM('VALIDACIÓN'!$C$2:$H$61),""SELECT Col2, Col3, Col4 WHERE Col1='""&amp;L1240&amp;""'"")),""COMPLETAR LOS CAMPOS DE AÑO, CUATRIMESTRE Y ORIENTACIÓN"")"),"COMPLETAR LOS CAMPOS DE AÑO, CUATRIMESTRE Y ORIENTACIÓN")</f>
        <v>COMPLETAR LOS CAMPOS DE AÑO, CUATRIMESTRE Y ORIENTACIÓN</v>
      </c>
      <c r="N1240" s="26"/>
      <c r="O1240" s="27"/>
      <c r="P1240" s="28"/>
      <c r="Q1240" s="28"/>
      <c r="R1240" s="28"/>
      <c r="S1240" s="28"/>
      <c r="T1240" s="29"/>
      <c r="U1240" s="30"/>
      <c r="V1240" s="150"/>
    </row>
    <row r="1241" spans="1:22" ht="12.75">
      <c r="A1241" s="147"/>
      <c r="B1241" s="142"/>
      <c r="C1241" s="142"/>
      <c r="D1241" s="142"/>
      <c r="E1241" s="142"/>
      <c r="F1241" s="142"/>
      <c r="G1241" s="142"/>
      <c r="H1241" s="142"/>
      <c r="I1241" s="142"/>
      <c r="J1241" s="142"/>
      <c r="K1241" s="142"/>
      <c r="L1241" s="142"/>
      <c r="M1241" s="31"/>
      <c r="N1241" s="32"/>
      <c r="O1241" s="33"/>
      <c r="P1241" s="35"/>
      <c r="Q1241" s="35"/>
      <c r="R1241" s="34"/>
      <c r="S1241" s="35"/>
      <c r="T1241" s="36"/>
      <c r="U1241" s="37"/>
      <c r="V1241" s="151"/>
    </row>
    <row r="1242" spans="1:22" ht="12.75">
      <c r="A1242" s="147"/>
      <c r="B1242" s="142"/>
      <c r="C1242" s="142"/>
      <c r="D1242" s="142"/>
      <c r="E1242" s="142"/>
      <c r="F1242" s="142"/>
      <c r="G1242" s="142"/>
      <c r="H1242" s="142"/>
      <c r="I1242" s="142"/>
      <c r="J1242" s="142"/>
      <c r="K1242" s="142"/>
      <c r="L1242" s="142"/>
      <c r="M1242" s="31"/>
      <c r="N1242" s="32"/>
      <c r="O1242" s="33"/>
      <c r="P1242" s="35"/>
      <c r="Q1242" s="35"/>
      <c r="R1242" s="34"/>
      <c r="S1242" s="35"/>
      <c r="T1242" s="36"/>
      <c r="U1242" s="37"/>
      <c r="V1242" s="151"/>
    </row>
    <row r="1243" spans="1:22" ht="12.75">
      <c r="A1243" s="147"/>
      <c r="B1243" s="142"/>
      <c r="C1243" s="142"/>
      <c r="D1243" s="142"/>
      <c r="E1243" s="142"/>
      <c r="F1243" s="142"/>
      <c r="G1243" s="142"/>
      <c r="H1243" s="142"/>
      <c r="I1243" s="142"/>
      <c r="J1243" s="142"/>
      <c r="K1243" s="142"/>
      <c r="L1243" s="142"/>
      <c r="M1243" s="31"/>
      <c r="N1243" s="32"/>
      <c r="O1243" s="33"/>
      <c r="P1243" s="34"/>
      <c r="Q1243" s="35"/>
      <c r="R1243" s="35"/>
      <c r="S1243" s="35"/>
      <c r="T1243" s="38"/>
      <c r="U1243" s="39"/>
      <c r="V1243" s="151"/>
    </row>
    <row r="1244" spans="1:22" ht="13.5" thickBot="1">
      <c r="A1244" s="148"/>
      <c r="B1244" s="143"/>
      <c r="C1244" s="143"/>
      <c r="D1244" s="143"/>
      <c r="E1244" s="143"/>
      <c r="F1244" s="143"/>
      <c r="G1244" s="143"/>
      <c r="H1244" s="143"/>
      <c r="I1244" s="143"/>
      <c r="J1244" s="143"/>
      <c r="K1244" s="143"/>
      <c r="L1244" s="143"/>
      <c r="M1244" s="40"/>
      <c r="N1244" s="41"/>
      <c r="O1244" s="42"/>
      <c r="P1244" s="44"/>
      <c r="Q1244" s="44"/>
      <c r="R1244" s="44"/>
      <c r="S1244" s="44"/>
      <c r="T1244" s="45"/>
      <c r="U1244" s="46"/>
      <c r="V1244" s="152"/>
    </row>
    <row r="1245" spans="1:22" ht="12.75">
      <c r="A1245" s="146"/>
      <c r="B1245" s="141"/>
      <c r="C1245" s="149" t="str">
        <f>IFERROR(VLOOKUP(B1245,VALIDACIÓN!A:B,2,FALSE),"INDICAR DISTRITO")</f>
        <v>INDICAR DISTRITO</v>
      </c>
      <c r="D1245" s="141"/>
      <c r="E1245" s="141"/>
      <c r="F1245" s="141"/>
      <c r="G1245" s="141"/>
      <c r="H1245" s="141"/>
      <c r="I1245" s="141"/>
      <c r="J1245" s="144"/>
      <c r="K1245" s="141"/>
      <c r="L1245" s="145" t="str">
        <f>CONCATENATE(H1245," - ",I1245)</f>
        <v xml:space="preserve"> - </v>
      </c>
      <c r="M1245" s="25" t="str">
        <f ca="1">IFERROR(__xludf.DUMMYFUNCTION("IFERROR(ArrayFormula(QUERY(TRIM('VALIDACIÓN'!$C$2:$H$61),""SELECT Col2, Col3, Col4 WHERE Col1='""&amp;L1245&amp;""'"")),""COMPLETAR LOS CAMPOS DE AÑO, CUATRIMESTRE Y ORIENTACIÓN"")"),"COMPLETAR LOS CAMPOS DE AÑO, CUATRIMESTRE Y ORIENTACIÓN")</f>
        <v>COMPLETAR LOS CAMPOS DE AÑO, CUATRIMESTRE Y ORIENTACIÓN</v>
      </c>
      <c r="N1245" s="26"/>
      <c r="O1245" s="27"/>
      <c r="P1245" s="28"/>
      <c r="Q1245" s="28"/>
      <c r="R1245" s="28"/>
      <c r="S1245" s="28"/>
      <c r="T1245" s="29"/>
      <c r="U1245" s="30"/>
      <c r="V1245" s="150"/>
    </row>
    <row r="1246" spans="1:22" ht="12.75">
      <c r="A1246" s="147"/>
      <c r="B1246" s="142"/>
      <c r="C1246" s="142"/>
      <c r="D1246" s="142"/>
      <c r="E1246" s="142"/>
      <c r="F1246" s="142"/>
      <c r="G1246" s="142"/>
      <c r="H1246" s="142"/>
      <c r="I1246" s="142"/>
      <c r="J1246" s="142"/>
      <c r="K1246" s="142"/>
      <c r="L1246" s="142"/>
      <c r="M1246" s="31"/>
      <c r="N1246" s="32"/>
      <c r="O1246" s="33"/>
      <c r="P1246" s="35"/>
      <c r="Q1246" s="35"/>
      <c r="R1246" s="34"/>
      <c r="S1246" s="35"/>
      <c r="T1246" s="36"/>
      <c r="U1246" s="37"/>
      <c r="V1246" s="151"/>
    </row>
    <row r="1247" spans="1:22" ht="12.75">
      <c r="A1247" s="147"/>
      <c r="B1247" s="142"/>
      <c r="C1247" s="142"/>
      <c r="D1247" s="142"/>
      <c r="E1247" s="142"/>
      <c r="F1247" s="142"/>
      <c r="G1247" s="142"/>
      <c r="H1247" s="142"/>
      <c r="I1247" s="142"/>
      <c r="J1247" s="142"/>
      <c r="K1247" s="142"/>
      <c r="L1247" s="142"/>
      <c r="M1247" s="31"/>
      <c r="N1247" s="32"/>
      <c r="O1247" s="33"/>
      <c r="P1247" s="35"/>
      <c r="Q1247" s="35"/>
      <c r="R1247" s="34"/>
      <c r="S1247" s="35"/>
      <c r="T1247" s="36"/>
      <c r="U1247" s="37"/>
      <c r="V1247" s="151"/>
    </row>
    <row r="1248" spans="1:22" ht="12.75">
      <c r="A1248" s="147"/>
      <c r="B1248" s="142"/>
      <c r="C1248" s="142"/>
      <c r="D1248" s="142"/>
      <c r="E1248" s="142"/>
      <c r="F1248" s="142"/>
      <c r="G1248" s="142"/>
      <c r="H1248" s="142"/>
      <c r="I1248" s="142"/>
      <c r="J1248" s="142"/>
      <c r="K1248" s="142"/>
      <c r="L1248" s="142"/>
      <c r="M1248" s="31"/>
      <c r="N1248" s="32"/>
      <c r="O1248" s="33"/>
      <c r="P1248" s="34"/>
      <c r="Q1248" s="35"/>
      <c r="R1248" s="35"/>
      <c r="S1248" s="35"/>
      <c r="T1248" s="38"/>
      <c r="U1248" s="39"/>
      <c r="V1248" s="151"/>
    </row>
    <row r="1249" spans="1:22" ht="13.5" thickBot="1">
      <c r="A1249" s="148"/>
      <c r="B1249" s="143"/>
      <c r="C1249" s="143"/>
      <c r="D1249" s="143"/>
      <c r="E1249" s="143"/>
      <c r="F1249" s="143"/>
      <c r="G1249" s="143"/>
      <c r="H1249" s="143"/>
      <c r="I1249" s="143"/>
      <c r="J1249" s="143"/>
      <c r="K1249" s="143"/>
      <c r="L1249" s="143"/>
      <c r="M1249" s="40"/>
      <c r="N1249" s="41"/>
      <c r="O1249" s="42"/>
      <c r="P1249" s="44"/>
      <c r="Q1249" s="44"/>
      <c r="R1249" s="44"/>
      <c r="S1249" s="44"/>
      <c r="T1249" s="45"/>
      <c r="U1249" s="46"/>
      <c r="V1249" s="152"/>
    </row>
  </sheetData>
  <mergeCells count="3238">
    <mergeCell ref="H1070:H1074"/>
    <mergeCell ref="I1070:I1074"/>
    <mergeCell ref="J1070:J1074"/>
    <mergeCell ref="K1070:K1074"/>
    <mergeCell ref="L1070:L1074"/>
    <mergeCell ref="A1070:A1074"/>
    <mergeCell ref="B1070:B1074"/>
    <mergeCell ref="C1070:C1074"/>
    <mergeCell ref="D1070:D1074"/>
    <mergeCell ref="E1070:E1074"/>
    <mergeCell ref="F1070:F1074"/>
    <mergeCell ref="G1070:G1074"/>
    <mergeCell ref="H1060:H1064"/>
    <mergeCell ref="I1060:I1064"/>
    <mergeCell ref="J1060:J1064"/>
    <mergeCell ref="K1060:K1064"/>
    <mergeCell ref="L1060:L1064"/>
    <mergeCell ref="A1060:A1064"/>
    <mergeCell ref="B1060:B1064"/>
    <mergeCell ref="C1060:C1064"/>
    <mergeCell ref="D1060:D1064"/>
    <mergeCell ref="E1060:E1064"/>
    <mergeCell ref="F1060:F1064"/>
    <mergeCell ref="G1060:G1064"/>
    <mergeCell ref="H1065:H1069"/>
    <mergeCell ref="I1065:I1069"/>
    <mergeCell ref="J1065:J1069"/>
    <mergeCell ref="K1065:K1069"/>
    <mergeCell ref="L1065:L1069"/>
    <mergeCell ref="A1065:A1069"/>
    <mergeCell ref="B1065:B1069"/>
    <mergeCell ref="C1065:C1069"/>
    <mergeCell ref="D1065:D1069"/>
    <mergeCell ref="E1065:E1069"/>
    <mergeCell ref="F1065:F1069"/>
    <mergeCell ref="G1065:G1069"/>
    <mergeCell ref="H1050:H1054"/>
    <mergeCell ref="I1050:I1054"/>
    <mergeCell ref="J1050:J1054"/>
    <mergeCell ref="K1050:K1054"/>
    <mergeCell ref="L1050:L1054"/>
    <mergeCell ref="A1050:A1054"/>
    <mergeCell ref="B1050:B1054"/>
    <mergeCell ref="C1050:C1054"/>
    <mergeCell ref="D1050:D1054"/>
    <mergeCell ref="E1050:E1054"/>
    <mergeCell ref="F1050:F1054"/>
    <mergeCell ref="G1050:G1054"/>
    <mergeCell ref="H1055:H1059"/>
    <mergeCell ref="I1055:I1059"/>
    <mergeCell ref="J1055:J1059"/>
    <mergeCell ref="K1055:K1059"/>
    <mergeCell ref="L1055:L1059"/>
    <mergeCell ref="A1055:A1059"/>
    <mergeCell ref="B1055:B1059"/>
    <mergeCell ref="C1055:C1059"/>
    <mergeCell ref="D1055:D1059"/>
    <mergeCell ref="E1055:E1059"/>
    <mergeCell ref="F1055:F1059"/>
    <mergeCell ref="G1055:G1059"/>
    <mergeCell ref="H1040:H1044"/>
    <mergeCell ref="I1040:I1044"/>
    <mergeCell ref="J1040:J1044"/>
    <mergeCell ref="K1040:K1044"/>
    <mergeCell ref="L1040:L1044"/>
    <mergeCell ref="A1040:A1044"/>
    <mergeCell ref="B1040:B1044"/>
    <mergeCell ref="C1040:C1044"/>
    <mergeCell ref="D1040:D1044"/>
    <mergeCell ref="E1040:E1044"/>
    <mergeCell ref="F1040:F1044"/>
    <mergeCell ref="G1040:G1044"/>
    <mergeCell ref="H1045:H1049"/>
    <mergeCell ref="I1045:I1049"/>
    <mergeCell ref="J1045:J1049"/>
    <mergeCell ref="K1045:K1049"/>
    <mergeCell ref="L1045:L1049"/>
    <mergeCell ref="A1045:A1049"/>
    <mergeCell ref="B1045:B1049"/>
    <mergeCell ref="C1045:C1049"/>
    <mergeCell ref="D1045:D1049"/>
    <mergeCell ref="E1045:E1049"/>
    <mergeCell ref="F1045:F1049"/>
    <mergeCell ref="G1045:G1049"/>
    <mergeCell ref="H1030:H1034"/>
    <mergeCell ref="I1030:I1034"/>
    <mergeCell ref="J1030:J1034"/>
    <mergeCell ref="K1030:K1034"/>
    <mergeCell ref="L1030:L1034"/>
    <mergeCell ref="A1030:A1034"/>
    <mergeCell ref="B1030:B1034"/>
    <mergeCell ref="C1030:C1034"/>
    <mergeCell ref="D1030:D1034"/>
    <mergeCell ref="E1030:E1034"/>
    <mergeCell ref="F1030:F1034"/>
    <mergeCell ref="G1030:G1034"/>
    <mergeCell ref="H1035:H1039"/>
    <mergeCell ref="I1035:I1039"/>
    <mergeCell ref="J1035:J1039"/>
    <mergeCell ref="K1035:K1039"/>
    <mergeCell ref="L1035:L1039"/>
    <mergeCell ref="A1035:A1039"/>
    <mergeCell ref="B1035:B1039"/>
    <mergeCell ref="C1035:C1039"/>
    <mergeCell ref="D1035:D1039"/>
    <mergeCell ref="E1035:E1039"/>
    <mergeCell ref="F1035:F1039"/>
    <mergeCell ref="G1035:G1039"/>
    <mergeCell ref="H1020:H1024"/>
    <mergeCell ref="I1020:I1024"/>
    <mergeCell ref="J1020:J1024"/>
    <mergeCell ref="K1020:K1024"/>
    <mergeCell ref="L1020:L1024"/>
    <mergeCell ref="A1020:A1024"/>
    <mergeCell ref="B1020:B1024"/>
    <mergeCell ref="C1020:C1024"/>
    <mergeCell ref="D1020:D1024"/>
    <mergeCell ref="E1020:E1024"/>
    <mergeCell ref="F1020:F1024"/>
    <mergeCell ref="G1020:G1024"/>
    <mergeCell ref="H1025:H1029"/>
    <mergeCell ref="I1025:I1029"/>
    <mergeCell ref="J1025:J1029"/>
    <mergeCell ref="K1025:K1029"/>
    <mergeCell ref="L1025:L1029"/>
    <mergeCell ref="A1025:A1029"/>
    <mergeCell ref="B1025:B1029"/>
    <mergeCell ref="C1025:C1029"/>
    <mergeCell ref="D1025:D1029"/>
    <mergeCell ref="E1025:E1029"/>
    <mergeCell ref="F1025:F1029"/>
    <mergeCell ref="G1025:G1029"/>
    <mergeCell ref="H1010:H1014"/>
    <mergeCell ref="I1010:I1014"/>
    <mergeCell ref="J1010:J1014"/>
    <mergeCell ref="K1010:K1014"/>
    <mergeCell ref="L1010:L1014"/>
    <mergeCell ref="A1010:A1014"/>
    <mergeCell ref="B1010:B1014"/>
    <mergeCell ref="C1010:C1014"/>
    <mergeCell ref="D1010:D1014"/>
    <mergeCell ref="E1010:E1014"/>
    <mergeCell ref="F1010:F1014"/>
    <mergeCell ref="G1010:G1014"/>
    <mergeCell ref="H1015:H1019"/>
    <mergeCell ref="I1015:I1019"/>
    <mergeCell ref="J1015:J1019"/>
    <mergeCell ref="K1015:K1019"/>
    <mergeCell ref="L1015:L1019"/>
    <mergeCell ref="A1015:A1019"/>
    <mergeCell ref="B1015:B1019"/>
    <mergeCell ref="C1015:C1019"/>
    <mergeCell ref="D1015:D1019"/>
    <mergeCell ref="E1015:E1019"/>
    <mergeCell ref="F1015:F1019"/>
    <mergeCell ref="G1015:G1019"/>
    <mergeCell ref="H1000:H1004"/>
    <mergeCell ref="I1000:I1004"/>
    <mergeCell ref="J1000:J1004"/>
    <mergeCell ref="K1000:K1004"/>
    <mergeCell ref="L1000:L1004"/>
    <mergeCell ref="A1000:A1004"/>
    <mergeCell ref="B1000:B1004"/>
    <mergeCell ref="C1000:C1004"/>
    <mergeCell ref="D1000:D1004"/>
    <mergeCell ref="E1000:E1004"/>
    <mergeCell ref="F1000:F1004"/>
    <mergeCell ref="G1000:G1004"/>
    <mergeCell ref="H1005:H1009"/>
    <mergeCell ref="I1005:I1009"/>
    <mergeCell ref="J1005:J1009"/>
    <mergeCell ref="K1005:K1009"/>
    <mergeCell ref="L1005:L1009"/>
    <mergeCell ref="A1005:A1009"/>
    <mergeCell ref="B1005:B1009"/>
    <mergeCell ref="C1005:C1009"/>
    <mergeCell ref="D1005:D1009"/>
    <mergeCell ref="E1005:E1009"/>
    <mergeCell ref="F1005:F1009"/>
    <mergeCell ref="G1005:G1009"/>
    <mergeCell ref="H990:H994"/>
    <mergeCell ref="I990:I994"/>
    <mergeCell ref="J990:J994"/>
    <mergeCell ref="K990:K994"/>
    <mergeCell ref="L990:L994"/>
    <mergeCell ref="A990:A994"/>
    <mergeCell ref="B990:B994"/>
    <mergeCell ref="C990:C994"/>
    <mergeCell ref="D990:D994"/>
    <mergeCell ref="E990:E994"/>
    <mergeCell ref="F990:F994"/>
    <mergeCell ref="G990:G994"/>
    <mergeCell ref="H995:H999"/>
    <mergeCell ref="I995:I999"/>
    <mergeCell ref="J995:J999"/>
    <mergeCell ref="K995:K999"/>
    <mergeCell ref="L995:L999"/>
    <mergeCell ref="A995:A999"/>
    <mergeCell ref="B995:B999"/>
    <mergeCell ref="C995:C999"/>
    <mergeCell ref="D995:D999"/>
    <mergeCell ref="E995:E999"/>
    <mergeCell ref="F995:F999"/>
    <mergeCell ref="G995:G999"/>
    <mergeCell ref="H980:H984"/>
    <mergeCell ref="I980:I984"/>
    <mergeCell ref="J980:J984"/>
    <mergeCell ref="K980:K984"/>
    <mergeCell ref="L980:L984"/>
    <mergeCell ref="A980:A984"/>
    <mergeCell ref="B980:B984"/>
    <mergeCell ref="C980:C984"/>
    <mergeCell ref="D980:D984"/>
    <mergeCell ref="E980:E984"/>
    <mergeCell ref="F980:F984"/>
    <mergeCell ref="G980:G984"/>
    <mergeCell ref="H985:H989"/>
    <mergeCell ref="I985:I989"/>
    <mergeCell ref="J985:J989"/>
    <mergeCell ref="K985:K989"/>
    <mergeCell ref="L985:L989"/>
    <mergeCell ref="A985:A989"/>
    <mergeCell ref="B985:B989"/>
    <mergeCell ref="C985:C989"/>
    <mergeCell ref="D985:D989"/>
    <mergeCell ref="E985:E989"/>
    <mergeCell ref="F985:F989"/>
    <mergeCell ref="G985:G989"/>
    <mergeCell ref="H970:H974"/>
    <mergeCell ref="I970:I974"/>
    <mergeCell ref="J970:J974"/>
    <mergeCell ref="K970:K974"/>
    <mergeCell ref="L970:L974"/>
    <mergeCell ref="A970:A974"/>
    <mergeCell ref="B970:B974"/>
    <mergeCell ref="C970:C974"/>
    <mergeCell ref="D970:D974"/>
    <mergeCell ref="E970:E974"/>
    <mergeCell ref="F970:F974"/>
    <mergeCell ref="G970:G974"/>
    <mergeCell ref="H975:H979"/>
    <mergeCell ref="I975:I979"/>
    <mergeCell ref="J975:J979"/>
    <mergeCell ref="K975:K979"/>
    <mergeCell ref="L975:L979"/>
    <mergeCell ref="A975:A979"/>
    <mergeCell ref="B975:B979"/>
    <mergeCell ref="C975:C979"/>
    <mergeCell ref="D975:D979"/>
    <mergeCell ref="E975:E979"/>
    <mergeCell ref="F975:F979"/>
    <mergeCell ref="G975:G979"/>
    <mergeCell ref="H960:H964"/>
    <mergeCell ref="I960:I964"/>
    <mergeCell ref="J960:J964"/>
    <mergeCell ref="K960:K964"/>
    <mergeCell ref="L960:L964"/>
    <mergeCell ref="A960:A964"/>
    <mergeCell ref="B960:B964"/>
    <mergeCell ref="C960:C964"/>
    <mergeCell ref="D960:D964"/>
    <mergeCell ref="E960:E964"/>
    <mergeCell ref="F960:F964"/>
    <mergeCell ref="G960:G964"/>
    <mergeCell ref="H965:H969"/>
    <mergeCell ref="I965:I969"/>
    <mergeCell ref="J965:J969"/>
    <mergeCell ref="K965:K969"/>
    <mergeCell ref="L965:L969"/>
    <mergeCell ref="A965:A969"/>
    <mergeCell ref="B965:B969"/>
    <mergeCell ref="C965:C969"/>
    <mergeCell ref="D965:D969"/>
    <mergeCell ref="E965:E969"/>
    <mergeCell ref="F965:F969"/>
    <mergeCell ref="G965:G969"/>
    <mergeCell ref="H950:H954"/>
    <mergeCell ref="I950:I954"/>
    <mergeCell ref="J950:J954"/>
    <mergeCell ref="K950:K954"/>
    <mergeCell ref="L950:L954"/>
    <mergeCell ref="A950:A954"/>
    <mergeCell ref="B950:B954"/>
    <mergeCell ref="C950:C954"/>
    <mergeCell ref="D950:D954"/>
    <mergeCell ref="E950:E954"/>
    <mergeCell ref="F950:F954"/>
    <mergeCell ref="G950:G954"/>
    <mergeCell ref="H955:H959"/>
    <mergeCell ref="I955:I959"/>
    <mergeCell ref="J955:J959"/>
    <mergeCell ref="K955:K959"/>
    <mergeCell ref="L955:L959"/>
    <mergeCell ref="A955:A959"/>
    <mergeCell ref="B955:B959"/>
    <mergeCell ref="C955:C959"/>
    <mergeCell ref="D955:D959"/>
    <mergeCell ref="E955:E959"/>
    <mergeCell ref="F955:F959"/>
    <mergeCell ref="G955:G959"/>
    <mergeCell ref="H940:H944"/>
    <mergeCell ref="I940:I944"/>
    <mergeCell ref="J940:J944"/>
    <mergeCell ref="K940:K944"/>
    <mergeCell ref="L940:L944"/>
    <mergeCell ref="A940:A944"/>
    <mergeCell ref="B940:B944"/>
    <mergeCell ref="C940:C944"/>
    <mergeCell ref="D940:D944"/>
    <mergeCell ref="E940:E944"/>
    <mergeCell ref="F940:F944"/>
    <mergeCell ref="G940:G944"/>
    <mergeCell ref="H945:H949"/>
    <mergeCell ref="I945:I949"/>
    <mergeCell ref="J945:J949"/>
    <mergeCell ref="K945:K949"/>
    <mergeCell ref="L945:L949"/>
    <mergeCell ref="A945:A949"/>
    <mergeCell ref="B945:B949"/>
    <mergeCell ref="C945:C949"/>
    <mergeCell ref="D945:D949"/>
    <mergeCell ref="E945:E949"/>
    <mergeCell ref="F945:F949"/>
    <mergeCell ref="G945:G949"/>
    <mergeCell ref="H930:H934"/>
    <mergeCell ref="I930:I934"/>
    <mergeCell ref="J930:J934"/>
    <mergeCell ref="K930:K934"/>
    <mergeCell ref="L930:L934"/>
    <mergeCell ref="A930:A934"/>
    <mergeCell ref="B930:B934"/>
    <mergeCell ref="C930:C934"/>
    <mergeCell ref="D930:D934"/>
    <mergeCell ref="E930:E934"/>
    <mergeCell ref="F930:F934"/>
    <mergeCell ref="G930:G934"/>
    <mergeCell ref="H935:H939"/>
    <mergeCell ref="I935:I939"/>
    <mergeCell ref="J935:J939"/>
    <mergeCell ref="K935:K939"/>
    <mergeCell ref="L935:L939"/>
    <mergeCell ref="A935:A939"/>
    <mergeCell ref="B935:B939"/>
    <mergeCell ref="C935:C939"/>
    <mergeCell ref="D935:D939"/>
    <mergeCell ref="E935:E939"/>
    <mergeCell ref="F935:F939"/>
    <mergeCell ref="G935:G939"/>
    <mergeCell ref="H920:H924"/>
    <mergeCell ref="I920:I924"/>
    <mergeCell ref="J920:J924"/>
    <mergeCell ref="K920:K924"/>
    <mergeCell ref="L920:L924"/>
    <mergeCell ref="A920:A924"/>
    <mergeCell ref="B920:B924"/>
    <mergeCell ref="C920:C924"/>
    <mergeCell ref="D920:D924"/>
    <mergeCell ref="E920:E924"/>
    <mergeCell ref="F920:F924"/>
    <mergeCell ref="G920:G924"/>
    <mergeCell ref="H925:H929"/>
    <mergeCell ref="I925:I929"/>
    <mergeCell ref="J925:J929"/>
    <mergeCell ref="K925:K929"/>
    <mergeCell ref="L925:L929"/>
    <mergeCell ref="A925:A929"/>
    <mergeCell ref="B925:B929"/>
    <mergeCell ref="C925:C929"/>
    <mergeCell ref="D925:D929"/>
    <mergeCell ref="E925:E929"/>
    <mergeCell ref="F925:F929"/>
    <mergeCell ref="G925:G929"/>
    <mergeCell ref="H910:H914"/>
    <mergeCell ref="I910:I914"/>
    <mergeCell ref="J910:J914"/>
    <mergeCell ref="K910:K914"/>
    <mergeCell ref="L910:L914"/>
    <mergeCell ref="A910:A914"/>
    <mergeCell ref="B910:B914"/>
    <mergeCell ref="C910:C914"/>
    <mergeCell ref="D910:D914"/>
    <mergeCell ref="E910:E914"/>
    <mergeCell ref="F910:F914"/>
    <mergeCell ref="G910:G914"/>
    <mergeCell ref="H915:H919"/>
    <mergeCell ref="I915:I919"/>
    <mergeCell ref="J915:J919"/>
    <mergeCell ref="K915:K919"/>
    <mergeCell ref="L915:L919"/>
    <mergeCell ref="A915:A919"/>
    <mergeCell ref="B915:B919"/>
    <mergeCell ref="C915:C919"/>
    <mergeCell ref="D915:D919"/>
    <mergeCell ref="E915:E919"/>
    <mergeCell ref="F915:F919"/>
    <mergeCell ref="G915:G919"/>
    <mergeCell ref="H900:H904"/>
    <mergeCell ref="I900:I904"/>
    <mergeCell ref="J900:J904"/>
    <mergeCell ref="K900:K904"/>
    <mergeCell ref="L900:L904"/>
    <mergeCell ref="A900:A904"/>
    <mergeCell ref="B900:B904"/>
    <mergeCell ref="C900:C904"/>
    <mergeCell ref="D900:D904"/>
    <mergeCell ref="E900:E904"/>
    <mergeCell ref="F900:F904"/>
    <mergeCell ref="G900:G904"/>
    <mergeCell ref="H905:H909"/>
    <mergeCell ref="I905:I909"/>
    <mergeCell ref="J905:J909"/>
    <mergeCell ref="K905:K909"/>
    <mergeCell ref="L905:L909"/>
    <mergeCell ref="A905:A909"/>
    <mergeCell ref="B905:B909"/>
    <mergeCell ref="C905:C909"/>
    <mergeCell ref="D905:D909"/>
    <mergeCell ref="E905:E909"/>
    <mergeCell ref="F905:F909"/>
    <mergeCell ref="G905:G909"/>
    <mergeCell ref="H890:H894"/>
    <mergeCell ref="I890:I894"/>
    <mergeCell ref="J890:J894"/>
    <mergeCell ref="K890:K894"/>
    <mergeCell ref="L890:L894"/>
    <mergeCell ref="A890:A894"/>
    <mergeCell ref="B890:B894"/>
    <mergeCell ref="C890:C894"/>
    <mergeCell ref="D890:D894"/>
    <mergeCell ref="E890:E894"/>
    <mergeCell ref="F890:F894"/>
    <mergeCell ref="G890:G894"/>
    <mergeCell ref="H895:H899"/>
    <mergeCell ref="I895:I899"/>
    <mergeCell ref="J895:J899"/>
    <mergeCell ref="K895:K899"/>
    <mergeCell ref="L895:L899"/>
    <mergeCell ref="A895:A899"/>
    <mergeCell ref="B895:B899"/>
    <mergeCell ref="C895:C899"/>
    <mergeCell ref="D895:D899"/>
    <mergeCell ref="E895:E899"/>
    <mergeCell ref="F895:F899"/>
    <mergeCell ref="G895:G899"/>
    <mergeCell ref="H880:H884"/>
    <mergeCell ref="I880:I884"/>
    <mergeCell ref="J880:J884"/>
    <mergeCell ref="K880:K884"/>
    <mergeCell ref="L880:L884"/>
    <mergeCell ref="A880:A884"/>
    <mergeCell ref="B880:B884"/>
    <mergeCell ref="C880:C884"/>
    <mergeCell ref="D880:D884"/>
    <mergeCell ref="E880:E884"/>
    <mergeCell ref="F880:F884"/>
    <mergeCell ref="G880:G884"/>
    <mergeCell ref="H885:H889"/>
    <mergeCell ref="I885:I889"/>
    <mergeCell ref="J885:J889"/>
    <mergeCell ref="K885:K889"/>
    <mergeCell ref="L885:L889"/>
    <mergeCell ref="A885:A889"/>
    <mergeCell ref="B885:B889"/>
    <mergeCell ref="C885:C889"/>
    <mergeCell ref="D885:D889"/>
    <mergeCell ref="E885:E889"/>
    <mergeCell ref="F885:F889"/>
    <mergeCell ref="G885:G889"/>
    <mergeCell ref="H870:H874"/>
    <mergeCell ref="I870:I874"/>
    <mergeCell ref="J870:J874"/>
    <mergeCell ref="K870:K874"/>
    <mergeCell ref="L870:L874"/>
    <mergeCell ref="A870:A874"/>
    <mergeCell ref="B870:B874"/>
    <mergeCell ref="C870:C874"/>
    <mergeCell ref="D870:D874"/>
    <mergeCell ref="E870:E874"/>
    <mergeCell ref="F870:F874"/>
    <mergeCell ref="G870:G874"/>
    <mergeCell ref="H875:H879"/>
    <mergeCell ref="I875:I879"/>
    <mergeCell ref="J875:J879"/>
    <mergeCell ref="K875:K879"/>
    <mergeCell ref="L875:L879"/>
    <mergeCell ref="A875:A879"/>
    <mergeCell ref="B875:B879"/>
    <mergeCell ref="C875:C879"/>
    <mergeCell ref="D875:D879"/>
    <mergeCell ref="E875:E879"/>
    <mergeCell ref="F875:F879"/>
    <mergeCell ref="G875:G879"/>
    <mergeCell ref="H860:H864"/>
    <mergeCell ref="I860:I864"/>
    <mergeCell ref="J860:J864"/>
    <mergeCell ref="K860:K864"/>
    <mergeCell ref="L860:L864"/>
    <mergeCell ref="A860:A864"/>
    <mergeCell ref="B860:B864"/>
    <mergeCell ref="C860:C864"/>
    <mergeCell ref="D860:D864"/>
    <mergeCell ref="E860:E864"/>
    <mergeCell ref="F860:F864"/>
    <mergeCell ref="G860:G864"/>
    <mergeCell ref="H865:H869"/>
    <mergeCell ref="I865:I869"/>
    <mergeCell ref="J865:J869"/>
    <mergeCell ref="K865:K869"/>
    <mergeCell ref="L865:L869"/>
    <mergeCell ref="A865:A869"/>
    <mergeCell ref="B865:B869"/>
    <mergeCell ref="C865:C869"/>
    <mergeCell ref="D865:D869"/>
    <mergeCell ref="E865:E869"/>
    <mergeCell ref="F865:F869"/>
    <mergeCell ref="G865:G869"/>
    <mergeCell ref="H850:H854"/>
    <mergeCell ref="I850:I854"/>
    <mergeCell ref="J850:J854"/>
    <mergeCell ref="K850:K854"/>
    <mergeCell ref="L850:L854"/>
    <mergeCell ref="A850:A854"/>
    <mergeCell ref="B850:B854"/>
    <mergeCell ref="C850:C854"/>
    <mergeCell ref="D850:D854"/>
    <mergeCell ref="E850:E854"/>
    <mergeCell ref="F850:F854"/>
    <mergeCell ref="G850:G854"/>
    <mergeCell ref="H855:H859"/>
    <mergeCell ref="I855:I859"/>
    <mergeCell ref="J855:J859"/>
    <mergeCell ref="K855:K859"/>
    <mergeCell ref="L855:L859"/>
    <mergeCell ref="A855:A859"/>
    <mergeCell ref="B855:B859"/>
    <mergeCell ref="C855:C859"/>
    <mergeCell ref="D855:D859"/>
    <mergeCell ref="E855:E859"/>
    <mergeCell ref="F855:F859"/>
    <mergeCell ref="G855:G859"/>
    <mergeCell ref="H840:H844"/>
    <mergeCell ref="I840:I844"/>
    <mergeCell ref="J840:J844"/>
    <mergeCell ref="K840:K844"/>
    <mergeCell ref="L840:L844"/>
    <mergeCell ref="A840:A844"/>
    <mergeCell ref="B840:B844"/>
    <mergeCell ref="C840:C844"/>
    <mergeCell ref="D840:D844"/>
    <mergeCell ref="E840:E844"/>
    <mergeCell ref="F840:F844"/>
    <mergeCell ref="G840:G844"/>
    <mergeCell ref="H845:H849"/>
    <mergeCell ref="I845:I849"/>
    <mergeCell ref="J845:J849"/>
    <mergeCell ref="K845:K849"/>
    <mergeCell ref="L845:L849"/>
    <mergeCell ref="A845:A849"/>
    <mergeCell ref="B845:B849"/>
    <mergeCell ref="C845:C849"/>
    <mergeCell ref="D845:D849"/>
    <mergeCell ref="E845:E849"/>
    <mergeCell ref="F845:F849"/>
    <mergeCell ref="G845:G849"/>
    <mergeCell ref="H830:H834"/>
    <mergeCell ref="I830:I834"/>
    <mergeCell ref="J830:J834"/>
    <mergeCell ref="K830:K834"/>
    <mergeCell ref="L830:L834"/>
    <mergeCell ref="A830:A834"/>
    <mergeCell ref="B830:B834"/>
    <mergeCell ref="C830:C834"/>
    <mergeCell ref="D830:D834"/>
    <mergeCell ref="E830:E834"/>
    <mergeCell ref="F830:F834"/>
    <mergeCell ref="G830:G834"/>
    <mergeCell ref="H835:H839"/>
    <mergeCell ref="I835:I839"/>
    <mergeCell ref="J835:J839"/>
    <mergeCell ref="K835:K839"/>
    <mergeCell ref="L835:L839"/>
    <mergeCell ref="A835:A839"/>
    <mergeCell ref="B835:B839"/>
    <mergeCell ref="C835:C839"/>
    <mergeCell ref="D835:D839"/>
    <mergeCell ref="E835:E839"/>
    <mergeCell ref="F835:F839"/>
    <mergeCell ref="G835:G839"/>
    <mergeCell ref="H1205:H1209"/>
    <mergeCell ref="I1205:I1209"/>
    <mergeCell ref="J1205:J1209"/>
    <mergeCell ref="K1205:K1209"/>
    <mergeCell ref="L1205:L1209"/>
    <mergeCell ref="A1205:A1209"/>
    <mergeCell ref="B1205:B1209"/>
    <mergeCell ref="C1205:C1209"/>
    <mergeCell ref="D1205:D1209"/>
    <mergeCell ref="E1205:E1209"/>
    <mergeCell ref="F1205:F1209"/>
    <mergeCell ref="G1205:G1209"/>
    <mergeCell ref="H1210:H1214"/>
    <mergeCell ref="I1210:I1214"/>
    <mergeCell ref="J1210:J1214"/>
    <mergeCell ref="K1210:K1214"/>
    <mergeCell ref="L1210:L1214"/>
    <mergeCell ref="A1210:A1214"/>
    <mergeCell ref="B1210:B1214"/>
    <mergeCell ref="C1210:C1214"/>
    <mergeCell ref="D1210:D1214"/>
    <mergeCell ref="E1210:E1214"/>
    <mergeCell ref="F1210:F1214"/>
    <mergeCell ref="G1210:G1214"/>
    <mergeCell ref="H1195:H1199"/>
    <mergeCell ref="I1195:I1199"/>
    <mergeCell ref="J1195:J1199"/>
    <mergeCell ref="K1195:K1199"/>
    <mergeCell ref="L1195:L1199"/>
    <mergeCell ref="A1195:A1199"/>
    <mergeCell ref="B1195:B1199"/>
    <mergeCell ref="C1195:C1199"/>
    <mergeCell ref="D1195:D1199"/>
    <mergeCell ref="E1195:E1199"/>
    <mergeCell ref="F1195:F1199"/>
    <mergeCell ref="G1195:G1199"/>
    <mergeCell ref="H1200:H1204"/>
    <mergeCell ref="I1200:I1204"/>
    <mergeCell ref="J1200:J1204"/>
    <mergeCell ref="K1200:K1204"/>
    <mergeCell ref="L1200:L1204"/>
    <mergeCell ref="A1200:A1204"/>
    <mergeCell ref="B1200:B1204"/>
    <mergeCell ref="C1200:C1204"/>
    <mergeCell ref="D1200:D1204"/>
    <mergeCell ref="E1200:E1204"/>
    <mergeCell ref="F1200:F1204"/>
    <mergeCell ref="G1200:G1204"/>
    <mergeCell ref="H1185:H1189"/>
    <mergeCell ref="I1185:I1189"/>
    <mergeCell ref="J1185:J1189"/>
    <mergeCell ref="K1185:K1189"/>
    <mergeCell ref="L1185:L1189"/>
    <mergeCell ref="A1185:A1189"/>
    <mergeCell ref="B1185:B1189"/>
    <mergeCell ref="C1185:C1189"/>
    <mergeCell ref="D1185:D1189"/>
    <mergeCell ref="E1185:E1189"/>
    <mergeCell ref="F1185:F1189"/>
    <mergeCell ref="G1185:G1189"/>
    <mergeCell ref="H1190:H1194"/>
    <mergeCell ref="I1190:I1194"/>
    <mergeCell ref="J1190:J1194"/>
    <mergeCell ref="K1190:K1194"/>
    <mergeCell ref="L1190:L1194"/>
    <mergeCell ref="A1190:A1194"/>
    <mergeCell ref="B1190:B1194"/>
    <mergeCell ref="C1190:C1194"/>
    <mergeCell ref="D1190:D1194"/>
    <mergeCell ref="E1190:E1194"/>
    <mergeCell ref="F1190:F1194"/>
    <mergeCell ref="G1190:G1194"/>
    <mergeCell ref="D50:D54"/>
    <mergeCell ref="E50:E54"/>
    <mergeCell ref="F50:F54"/>
    <mergeCell ref="G50:G54"/>
    <mergeCell ref="H55:H59"/>
    <mergeCell ref="I55:I59"/>
    <mergeCell ref="J55:J59"/>
    <mergeCell ref="K55:K59"/>
    <mergeCell ref="L55:L59"/>
    <mergeCell ref="A55:A59"/>
    <mergeCell ref="B55:B59"/>
    <mergeCell ref="C55:C59"/>
    <mergeCell ref="D55:D59"/>
    <mergeCell ref="E55:E59"/>
    <mergeCell ref="F55:F59"/>
    <mergeCell ref="G55:G59"/>
    <mergeCell ref="H1245:H1249"/>
    <mergeCell ref="I1245:I1249"/>
    <mergeCell ref="J1245:J1249"/>
    <mergeCell ref="K1245:K1249"/>
    <mergeCell ref="L1245:L1249"/>
    <mergeCell ref="A1245:A1249"/>
    <mergeCell ref="B1245:B1249"/>
    <mergeCell ref="C1245:C1249"/>
    <mergeCell ref="D1245:D1249"/>
    <mergeCell ref="E1245:E1249"/>
    <mergeCell ref="F1245:F1249"/>
    <mergeCell ref="G1245:G1249"/>
    <mergeCell ref="H1180:H1184"/>
    <mergeCell ref="I1180:I1184"/>
    <mergeCell ref="J1180:J1184"/>
    <mergeCell ref="K1180:K1184"/>
    <mergeCell ref="H1240:H1244"/>
    <mergeCell ref="I1240:I1244"/>
    <mergeCell ref="J1240:J1244"/>
    <mergeCell ref="K1240:K1244"/>
    <mergeCell ref="L1240:L1244"/>
    <mergeCell ref="A1240:A1244"/>
    <mergeCell ref="B1240:B1244"/>
    <mergeCell ref="C1240:C1244"/>
    <mergeCell ref="D1240:D1244"/>
    <mergeCell ref="E1240:E1244"/>
    <mergeCell ref="F1240:F1244"/>
    <mergeCell ref="G1240:G1244"/>
    <mergeCell ref="H45:H49"/>
    <mergeCell ref="I45:I49"/>
    <mergeCell ref="J45:J49"/>
    <mergeCell ref="K45:K49"/>
    <mergeCell ref="L45:L49"/>
    <mergeCell ref="A45:A49"/>
    <mergeCell ref="B45:B49"/>
    <mergeCell ref="C45:C49"/>
    <mergeCell ref="D45:D49"/>
    <mergeCell ref="E45:E49"/>
    <mergeCell ref="F45:F49"/>
    <mergeCell ref="G45:G49"/>
    <mergeCell ref="H50:H54"/>
    <mergeCell ref="I50:I54"/>
    <mergeCell ref="J50:J54"/>
    <mergeCell ref="K50:K54"/>
    <mergeCell ref="L50:L54"/>
    <mergeCell ref="A50:A54"/>
    <mergeCell ref="B50:B54"/>
    <mergeCell ref="C50:C54"/>
    <mergeCell ref="H1230:H1234"/>
    <mergeCell ref="I1230:I1234"/>
    <mergeCell ref="J1230:J1234"/>
    <mergeCell ref="K1230:K1234"/>
    <mergeCell ref="L1230:L1234"/>
    <mergeCell ref="A1230:A1234"/>
    <mergeCell ref="B1230:B1234"/>
    <mergeCell ref="C1230:C1234"/>
    <mergeCell ref="D1230:D1234"/>
    <mergeCell ref="E1230:E1234"/>
    <mergeCell ref="F1230:F1234"/>
    <mergeCell ref="G1230:G1234"/>
    <mergeCell ref="H1235:H1239"/>
    <mergeCell ref="I1235:I1239"/>
    <mergeCell ref="J1235:J1239"/>
    <mergeCell ref="K1235:K1239"/>
    <mergeCell ref="L1235:L1239"/>
    <mergeCell ref="A1235:A1239"/>
    <mergeCell ref="B1235:B1239"/>
    <mergeCell ref="C1235:C1239"/>
    <mergeCell ref="D1235:D1239"/>
    <mergeCell ref="E1235:E1239"/>
    <mergeCell ref="F1235:F1239"/>
    <mergeCell ref="G1235:G1239"/>
    <mergeCell ref="H1220:H1224"/>
    <mergeCell ref="I1220:I1224"/>
    <mergeCell ref="J1220:J1224"/>
    <mergeCell ref="K1220:K1224"/>
    <mergeCell ref="L1220:L1224"/>
    <mergeCell ref="A1220:A1224"/>
    <mergeCell ref="B1220:B1224"/>
    <mergeCell ref="C1220:C1224"/>
    <mergeCell ref="D1220:D1224"/>
    <mergeCell ref="E1220:E1224"/>
    <mergeCell ref="F1220:F1224"/>
    <mergeCell ref="G1220:G1224"/>
    <mergeCell ref="H1225:H1229"/>
    <mergeCell ref="I1225:I1229"/>
    <mergeCell ref="J1225:J1229"/>
    <mergeCell ref="K1225:K1229"/>
    <mergeCell ref="L1225:L1229"/>
    <mergeCell ref="A1225:A1229"/>
    <mergeCell ref="B1225:B1229"/>
    <mergeCell ref="C1225:C1229"/>
    <mergeCell ref="D1225:D1229"/>
    <mergeCell ref="E1225:E1229"/>
    <mergeCell ref="F1225:F1229"/>
    <mergeCell ref="G1225:G1229"/>
    <mergeCell ref="H1175:H1179"/>
    <mergeCell ref="I1175:I1179"/>
    <mergeCell ref="J1175:J1179"/>
    <mergeCell ref="K1175:K1179"/>
    <mergeCell ref="L1175:L1179"/>
    <mergeCell ref="A1175:A1179"/>
    <mergeCell ref="B1175:B1179"/>
    <mergeCell ref="C1175:C1179"/>
    <mergeCell ref="D1175:D1179"/>
    <mergeCell ref="E1175:E1179"/>
    <mergeCell ref="F1175:F1179"/>
    <mergeCell ref="G1175:G1179"/>
    <mergeCell ref="H1215:H1219"/>
    <mergeCell ref="I1215:I1219"/>
    <mergeCell ref="J1215:J1219"/>
    <mergeCell ref="K1215:K1219"/>
    <mergeCell ref="L1215:L1219"/>
    <mergeCell ref="A1215:A1219"/>
    <mergeCell ref="B1215:B1219"/>
    <mergeCell ref="C1215:C1219"/>
    <mergeCell ref="D1215:D1219"/>
    <mergeCell ref="E1215:E1219"/>
    <mergeCell ref="F1215:F1219"/>
    <mergeCell ref="G1215:G1219"/>
    <mergeCell ref="L1180:L1184"/>
    <mergeCell ref="A1180:A1184"/>
    <mergeCell ref="B1180:B1184"/>
    <mergeCell ref="C1180:C1184"/>
    <mergeCell ref="D1180:D1184"/>
    <mergeCell ref="E1180:E1184"/>
    <mergeCell ref="F1180:F1184"/>
    <mergeCell ref="G1180:G1184"/>
    <mergeCell ref="H1165:H1169"/>
    <mergeCell ref="I1165:I1169"/>
    <mergeCell ref="J1165:J1169"/>
    <mergeCell ref="K1165:K1169"/>
    <mergeCell ref="L1165:L1169"/>
    <mergeCell ref="A1165:A1169"/>
    <mergeCell ref="B1165:B1169"/>
    <mergeCell ref="C1165:C1169"/>
    <mergeCell ref="D1165:D1169"/>
    <mergeCell ref="E1165:E1169"/>
    <mergeCell ref="F1165:F1169"/>
    <mergeCell ref="G1165:G1169"/>
    <mergeCell ref="H1170:H1174"/>
    <mergeCell ref="I1170:I1174"/>
    <mergeCell ref="J1170:J1174"/>
    <mergeCell ref="K1170:K1174"/>
    <mergeCell ref="L1170:L1174"/>
    <mergeCell ref="A1170:A1174"/>
    <mergeCell ref="B1170:B1174"/>
    <mergeCell ref="C1170:C1174"/>
    <mergeCell ref="D1170:D1174"/>
    <mergeCell ref="E1170:E1174"/>
    <mergeCell ref="F1170:F1174"/>
    <mergeCell ref="G1170:G1174"/>
    <mergeCell ref="H1155:H1159"/>
    <mergeCell ref="I1155:I1159"/>
    <mergeCell ref="J1155:J1159"/>
    <mergeCell ref="K1155:K1159"/>
    <mergeCell ref="L1155:L1159"/>
    <mergeCell ref="A1155:A1159"/>
    <mergeCell ref="B1155:B1159"/>
    <mergeCell ref="C1155:C1159"/>
    <mergeCell ref="D1155:D1159"/>
    <mergeCell ref="E1155:E1159"/>
    <mergeCell ref="F1155:F1159"/>
    <mergeCell ref="G1155:G1159"/>
    <mergeCell ref="H1160:H1164"/>
    <mergeCell ref="I1160:I1164"/>
    <mergeCell ref="J1160:J1164"/>
    <mergeCell ref="K1160:K1164"/>
    <mergeCell ref="L1160:L1164"/>
    <mergeCell ref="A1160:A1164"/>
    <mergeCell ref="B1160:B1164"/>
    <mergeCell ref="C1160:C1164"/>
    <mergeCell ref="D1160:D1164"/>
    <mergeCell ref="E1160:E1164"/>
    <mergeCell ref="F1160:F1164"/>
    <mergeCell ref="G1160:G1164"/>
    <mergeCell ref="H1145:H1149"/>
    <mergeCell ref="I1145:I1149"/>
    <mergeCell ref="J1145:J1149"/>
    <mergeCell ref="K1145:K1149"/>
    <mergeCell ref="L1145:L1149"/>
    <mergeCell ref="A1145:A1149"/>
    <mergeCell ref="B1145:B1149"/>
    <mergeCell ref="C1145:C1149"/>
    <mergeCell ref="D1145:D1149"/>
    <mergeCell ref="E1145:E1149"/>
    <mergeCell ref="F1145:F1149"/>
    <mergeCell ref="G1145:G1149"/>
    <mergeCell ref="H1150:H1154"/>
    <mergeCell ref="I1150:I1154"/>
    <mergeCell ref="J1150:J1154"/>
    <mergeCell ref="K1150:K1154"/>
    <mergeCell ref="L1150:L1154"/>
    <mergeCell ref="A1150:A1154"/>
    <mergeCell ref="B1150:B1154"/>
    <mergeCell ref="C1150:C1154"/>
    <mergeCell ref="D1150:D1154"/>
    <mergeCell ref="E1150:E1154"/>
    <mergeCell ref="F1150:F1154"/>
    <mergeCell ref="G1150:G1154"/>
    <mergeCell ref="H1135:H1139"/>
    <mergeCell ref="I1135:I1139"/>
    <mergeCell ref="J1135:J1139"/>
    <mergeCell ref="K1135:K1139"/>
    <mergeCell ref="L1135:L1139"/>
    <mergeCell ref="A1135:A1139"/>
    <mergeCell ref="B1135:B1139"/>
    <mergeCell ref="C1135:C1139"/>
    <mergeCell ref="D1135:D1139"/>
    <mergeCell ref="E1135:E1139"/>
    <mergeCell ref="F1135:F1139"/>
    <mergeCell ref="G1135:G1139"/>
    <mergeCell ref="H1140:H1144"/>
    <mergeCell ref="I1140:I1144"/>
    <mergeCell ref="J1140:J1144"/>
    <mergeCell ref="K1140:K1144"/>
    <mergeCell ref="L1140:L1144"/>
    <mergeCell ref="A1140:A1144"/>
    <mergeCell ref="B1140:B1144"/>
    <mergeCell ref="C1140:C1144"/>
    <mergeCell ref="D1140:D1144"/>
    <mergeCell ref="E1140:E1144"/>
    <mergeCell ref="F1140:F1144"/>
    <mergeCell ref="G1140:G1144"/>
    <mergeCell ref="H1125:H1129"/>
    <mergeCell ref="I1125:I1129"/>
    <mergeCell ref="J1125:J1129"/>
    <mergeCell ref="K1125:K1129"/>
    <mergeCell ref="L1125:L1129"/>
    <mergeCell ref="A1125:A1129"/>
    <mergeCell ref="B1125:B1129"/>
    <mergeCell ref="C1125:C1129"/>
    <mergeCell ref="D1125:D1129"/>
    <mergeCell ref="E1125:E1129"/>
    <mergeCell ref="F1125:F1129"/>
    <mergeCell ref="G1125:G1129"/>
    <mergeCell ref="H1130:H1134"/>
    <mergeCell ref="I1130:I1134"/>
    <mergeCell ref="J1130:J1134"/>
    <mergeCell ref="K1130:K1134"/>
    <mergeCell ref="L1130:L1134"/>
    <mergeCell ref="A1130:A1134"/>
    <mergeCell ref="B1130:B1134"/>
    <mergeCell ref="C1130:C1134"/>
    <mergeCell ref="D1130:D1134"/>
    <mergeCell ref="E1130:E1134"/>
    <mergeCell ref="F1130:F1134"/>
    <mergeCell ref="G1130:G1134"/>
    <mergeCell ref="H1115:H1119"/>
    <mergeCell ref="I1115:I1119"/>
    <mergeCell ref="J1115:J1119"/>
    <mergeCell ref="K1115:K1119"/>
    <mergeCell ref="L1115:L1119"/>
    <mergeCell ref="A1115:A1119"/>
    <mergeCell ref="B1115:B1119"/>
    <mergeCell ref="C1115:C1119"/>
    <mergeCell ref="D1115:D1119"/>
    <mergeCell ref="E1115:E1119"/>
    <mergeCell ref="F1115:F1119"/>
    <mergeCell ref="G1115:G1119"/>
    <mergeCell ref="H1120:H1124"/>
    <mergeCell ref="I1120:I1124"/>
    <mergeCell ref="J1120:J1124"/>
    <mergeCell ref="K1120:K1124"/>
    <mergeCell ref="L1120:L1124"/>
    <mergeCell ref="A1120:A1124"/>
    <mergeCell ref="B1120:B1124"/>
    <mergeCell ref="C1120:C1124"/>
    <mergeCell ref="D1120:D1124"/>
    <mergeCell ref="E1120:E1124"/>
    <mergeCell ref="F1120:F1124"/>
    <mergeCell ref="G1120:G1124"/>
    <mergeCell ref="H1105:H1109"/>
    <mergeCell ref="I1105:I1109"/>
    <mergeCell ref="J1105:J1109"/>
    <mergeCell ref="K1105:K1109"/>
    <mergeCell ref="L1105:L1109"/>
    <mergeCell ref="A1105:A1109"/>
    <mergeCell ref="B1105:B1109"/>
    <mergeCell ref="C1105:C1109"/>
    <mergeCell ref="D1105:D1109"/>
    <mergeCell ref="E1105:E1109"/>
    <mergeCell ref="F1105:F1109"/>
    <mergeCell ref="G1105:G1109"/>
    <mergeCell ref="H1110:H1114"/>
    <mergeCell ref="I1110:I1114"/>
    <mergeCell ref="J1110:J1114"/>
    <mergeCell ref="K1110:K1114"/>
    <mergeCell ref="L1110:L1114"/>
    <mergeCell ref="A1110:A1114"/>
    <mergeCell ref="B1110:B1114"/>
    <mergeCell ref="C1110:C1114"/>
    <mergeCell ref="D1110:D1114"/>
    <mergeCell ref="E1110:E1114"/>
    <mergeCell ref="F1110:F1114"/>
    <mergeCell ref="G1110:G1114"/>
    <mergeCell ref="H1095:H1099"/>
    <mergeCell ref="I1095:I1099"/>
    <mergeCell ref="J1095:J1099"/>
    <mergeCell ref="K1095:K1099"/>
    <mergeCell ref="L1095:L1099"/>
    <mergeCell ref="A1095:A1099"/>
    <mergeCell ref="B1095:B1099"/>
    <mergeCell ref="C1095:C1099"/>
    <mergeCell ref="D1095:D1099"/>
    <mergeCell ref="E1095:E1099"/>
    <mergeCell ref="F1095:F1099"/>
    <mergeCell ref="G1095:G1099"/>
    <mergeCell ref="H1100:H1104"/>
    <mergeCell ref="I1100:I1104"/>
    <mergeCell ref="J1100:J1104"/>
    <mergeCell ref="K1100:K1104"/>
    <mergeCell ref="L1100:L1104"/>
    <mergeCell ref="A1100:A1104"/>
    <mergeCell ref="B1100:B1104"/>
    <mergeCell ref="C1100:C1104"/>
    <mergeCell ref="D1100:D1104"/>
    <mergeCell ref="E1100:E1104"/>
    <mergeCell ref="F1100:F1104"/>
    <mergeCell ref="G1100:G1104"/>
    <mergeCell ref="H1085:H1089"/>
    <mergeCell ref="I1085:I1089"/>
    <mergeCell ref="J1085:J1089"/>
    <mergeCell ref="K1085:K1089"/>
    <mergeCell ref="L1085:L1089"/>
    <mergeCell ref="A1085:A1089"/>
    <mergeCell ref="B1085:B1089"/>
    <mergeCell ref="C1085:C1089"/>
    <mergeCell ref="D1085:D1089"/>
    <mergeCell ref="E1085:E1089"/>
    <mergeCell ref="F1085:F1089"/>
    <mergeCell ref="G1085:G1089"/>
    <mergeCell ref="H1090:H1094"/>
    <mergeCell ref="I1090:I1094"/>
    <mergeCell ref="J1090:J1094"/>
    <mergeCell ref="K1090:K1094"/>
    <mergeCell ref="L1090:L1094"/>
    <mergeCell ref="A1090:A1094"/>
    <mergeCell ref="B1090:B1094"/>
    <mergeCell ref="C1090:C1094"/>
    <mergeCell ref="D1090:D1094"/>
    <mergeCell ref="E1090:E1094"/>
    <mergeCell ref="F1090:F1094"/>
    <mergeCell ref="G1090:G1094"/>
    <mergeCell ref="H1075:H1079"/>
    <mergeCell ref="I1075:I1079"/>
    <mergeCell ref="J1075:J1079"/>
    <mergeCell ref="K1075:K1079"/>
    <mergeCell ref="L1075:L1079"/>
    <mergeCell ref="A1075:A1079"/>
    <mergeCell ref="B1075:B1079"/>
    <mergeCell ref="C1075:C1079"/>
    <mergeCell ref="D1075:D1079"/>
    <mergeCell ref="E1075:E1079"/>
    <mergeCell ref="F1075:F1079"/>
    <mergeCell ref="G1075:G1079"/>
    <mergeCell ref="H1080:H1084"/>
    <mergeCell ref="I1080:I1084"/>
    <mergeCell ref="J1080:J1084"/>
    <mergeCell ref="K1080:K1084"/>
    <mergeCell ref="L1080:L1084"/>
    <mergeCell ref="A1080:A1084"/>
    <mergeCell ref="B1080:B1084"/>
    <mergeCell ref="C1080:C1084"/>
    <mergeCell ref="D1080:D1084"/>
    <mergeCell ref="E1080:E1084"/>
    <mergeCell ref="F1080:F1084"/>
    <mergeCell ref="G1080:G1084"/>
    <mergeCell ref="H820:H824"/>
    <mergeCell ref="I820:I824"/>
    <mergeCell ref="J820:J824"/>
    <mergeCell ref="K820:K824"/>
    <mergeCell ref="L820:L824"/>
    <mergeCell ref="A820:A824"/>
    <mergeCell ref="B820:B824"/>
    <mergeCell ref="C820:C824"/>
    <mergeCell ref="D820:D824"/>
    <mergeCell ref="E820:E824"/>
    <mergeCell ref="F820:F824"/>
    <mergeCell ref="G820:G824"/>
    <mergeCell ref="H825:H829"/>
    <mergeCell ref="I825:I829"/>
    <mergeCell ref="J825:J829"/>
    <mergeCell ref="K825:K829"/>
    <mergeCell ref="L825:L829"/>
    <mergeCell ref="A825:A829"/>
    <mergeCell ref="B825:B829"/>
    <mergeCell ref="C825:C829"/>
    <mergeCell ref="D825:D829"/>
    <mergeCell ref="E825:E829"/>
    <mergeCell ref="F825:F829"/>
    <mergeCell ref="G825:G829"/>
    <mergeCell ref="H810:H814"/>
    <mergeCell ref="I810:I814"/>
    <mergeCell ref="J810:J814"/>
    <mergeCell ref="K810:K814"/>
    <mergeCell ref="L810:L814"/>
    <mergeCell ref="A810:A814"/>
    <mergeCell ref="B810:B814"/>
    <mergeCell ref="C810:C814"/>
    <mergeCell ref="D810:D814"/>
    <mergeCell ref="E810:E814"/>
    <mergeCell ref="F810:F814"/>
    <mergeCell ref="G810:G814"/>
    <mergeCell ref="H815:H819"/>
    <mergeCell ref="I815:I819"/>
    <mergeCell ref="J815:J819"/>
    <mergeCell ref="K815:K819"/>
    <mergeCell ref="L815:L819"/>
    <mergeCell ref="A815:A819"/>
    <mergeCell ref="B815:B819"/>
    <mergeCell ref="C815:C819"/>
    <mergeCell ref="D815:D819"/>
    <mergeCell ref="E815:E819"/>
    <mergeCell ref="F815:F819"/>
    <mergeCell ref="G815:G819"/>
    <mergeCell ref="H800:H804"/>
    <mergeCell ref="I800:I804"/>
    <mergeCell ref="J800:J804"/>
    <mergeCell ref="K800:K804"/>
    <mergeCell ref="L800:L804"/>
    <mergeCell ref="A800:A804"/>
    <mergeCell ref="B800:B804"/>
    <mergeCell ref="C800:C804"/>
    <mergeCell ref="D800:D804"/>
    <mergeCell ref="E800:E804"/>
    <mergeCell ref="F800:F804"/>
    <mergeCell ref="G800:G804"/>
    <mergeCell ref="H805:H809"/>
    <mergeCell ref="I805:I809"/>
    <mergeCell ref="J805:J809"/>
    <mergeCell ref="K805:K809"/>
    <mergeCell ref="L805:L809"/>
    <mergeCell ref="A805:A809"/>
    <mergeCell ref="B805:B809"/>
    <mergeCell ref="C805:C809"/>
    <mergeCell ref="D805:D809"/>
    <mergeCell ref="E805:E809"/>
    <mergeCell ref="F805:F809"/>
    <mergeCell ref="G805:G809"/>
    <mergeCell ref="H790:H794"/>
    <mergeCell ref="I790:I794"/>
    <mergeCell ref="J790:J794"/>
    <mergeCell ref="K790:K794"/>
    <mergeCell ref="L790:L794"/>
    <mergeCell ref="A790:A794"/>
    <mergeCell ref="B790:B794"/>
    <mergeCell ref="C790:C794"/>
    <mergeCell ref="D790:D794"/>
    <mergeCell ref="E790:E794"/>
    <mergeCell ref="F790:F794"/>
    <mergeCell ref="G790:G794"/>
    <mergeCell ref="H795:H799"/>
    <mergeCell ref="I795:I799"/>
    <mergeCell ref="J795:J799"/>
    <mergeCell ref="K795:K799"/>
    <mergeCell ref="L795:L799"/>
    <mergeCell ref="A795:A799"/>
    <mergeCell ref="B795:B799"/>
    <mergeCell ref="C795:C799"/>
    <mergeCell ref="D795:D799"/>
    <mergeCell ref="E795:E799"/>
    <mergeCell ref="F795:F799"/>
    <mergeCell ref="G795:G799"/>
    <mergeCell ref="H780:H784"/>
    <mergeCell ref="I780:I784"/>
    <mergeCell ref="J780:J784"/>
    <mergeCell ref="K780:K784"/>
    <mergeCell ref="L780:L784"/>
    <mergeCell ref="A780:A784"/>
    <mergeCell ref="B780:B784"/>
    <mergeCell ref="C780:C784"/>
    <mergeCell ref="D780:D784"/>
    <mergeCell ref="E780:E784"/>
    <mergeCell ref="F780:F784"/>
    <mergeCell ref="G780:G784"/>
    <mergeCell ref="H785:H789"/>
    <mergeCell ref="I785:I789"/>
    <mergeCell ref="J785:J789"/>
    <mergeCell ref="K785:K789"/>
    <mergeCell ref="L785:L789"/>
    <mergeCell ref="A785:A789"/>
    <mergeCell ref="B785:B789"/>
    <mergeCell ref="C785:C789"/>
    <mergeCell ref="D785:D789"/>
    <mergeCell ref="E785:E789"/>
    <mergeCell ref="F785:F789"/>
    <mergeCell ref="G785:G789"/>
    <mergeCell ref="H770:H774"/>
    <mergeCell ref="I770:I774"/>
    <mergeCell ref="J770:J774"/>
    <mergeCell ref="K770:K774"/>
    <mergeCell ref="L770:L774"/>
    <mergeCell ref="A770:A774"/>
    <mergeCell ref="B770:B774"/>
    <mergeCell ref="C770:C774"/>
    <mergeCell ref="D770:D774"/>
    <mergeCell ref="E770:E774"/>
    <mergeCell ref="F770:F774"/>
    <mergeCell ref="G770:G774"/>
    <mergeCell ref="H775:H779"/>
    <mergeCell ref="I775:I779"/>
    <mergeCell ref="J775:J779"/>
    <mergeCell ref="K775:K779"/>
    <mergeCell ref="L775:L779"/>
    <mergeCell ref="A775:A779"/>
    <mergeCell ref="B775:B779"/>
    <mergeCell ref="C775:C779"/>
    <mergeCell ref="D775:D779"/>
    <mergeCell ref="E775:E779"/>
    <mergeCell ref="F775:F779"/>
    <mergeCell ref="G775:G779"/>
    <mergeCell ref="H760:H764"/>
    <mergeCell ref="I760:I764"/>
    <mergeCell ref="J760:J764"/>
    <mergeCell ref="K760:K764"/>
    <mergeCell ref="L760:L764"/>
    <mergeCell ref="A760:A764"/>
    <mergeCell ref="B760:B764"/>
    <mergeCell ref="C760:C764"/>
    <mergeCell ref="D760:D764"/>
    <mergeCell ref="E760:E764"/>
    <mergeCell ref="F760:F764"/>
    <mergeCell ref="G760:G764"/>
    <mergeCell ref="H765:H769"/>
    <mergeCell ref="I765:I769"/>
    <mergeCell ref="J765:J769"/>
    <mergeCell ref="K765:K769"/>
    <mergeCell ref="L765:L769"/>
    <mergeCell ref="A765:A769"/>
    <mergeCell ref="B765:B769"/>
    <mergeCell ref="C765:C769"/>
    <mergeCell ref="D765:D769"/>
    <mergeCell ref="E765:E769"/>
    <mergeCell ref="F765:F769"/>
    <mergeCell ref="G765:G769"/>
    <mergeCell ref="H750:H754"/>
    <mergeCell ref="I750:I754"/>
    <mergeCell ref="J750:J754"/>
    <mergeCell ref="K750:K754"/>
    <mergeCell ref="L750:L754"/>
    <mergeCell ref="A750:A754"/>
    <mergeCell ref="B750:B754"/>
    <mergeCell ref="C750:C754"/>
    <mergeCell ref="D750:D754"/>
    <mergeCell ref="E750:E754"/>
    <mergeCell ref="F750:F754"/>
    <mergeCell ref="G750:G754"/>
    <mergeCell ref="H755:H759"/>
    <mergeCell ref="I755:I759"/>
    <mergeCell ref="J755:J759"/>
    <mergeCell ref="K755:K759"/>
    <mergeCell ref="L755:L759"/>
    <mergeCell ref="A755:A759"/>
    <mergeCell ref="B755:B759"/>
    <mergeCell ref="C755:C759"/>
    <mergeCell ref="D755:D759"/>
    <mergeCell ref="E755:E759"/>
    <mergeCell ref="F755:F759"/>
    <mergeCell ref="G755:G759"/>
    <mergeCell ref="H740:H744"/>
    <mergeCell ref="I740:I744"/>
    <mergeCell ref="J740:J744"/>
    <mergeCell ref="K740:K744"/>
    <mergeCell ref="L740:L744"/>
    <mergeCell ref="A740:A744"/>
    <mergeCell ref="B740:B744"/>
    <mergeCell ref="C740:C744"/>
    <mergeCell ref="D740:D744"/>
    <mergeCell ref="E740:E744"/>
    <mergeCell ref="F740:F744"/>
    <mergeCell ref="G740:G744"/>
    <mergeCell ref="H745:H749"/>
    <mergeCell ref="I745:I749"/>
    <mergeCell ref="J745:J749"/>
    <mergeCell ref="K745:K749"/>
    <mergeCell ref="L745:L749"/>
    <mergeCell ref="A745:A749"/>
    <mergeCell ref="B745:B749"/>
    <mergeCell ref="C745:C749"/>
    <mergeCell ref="D745:D749"/>
    <mergeCell ref="E745:E749"/>
    <mergeCell ref="F745:F749"/>
    <mergeCell ref="G745:G749"/>
    <mergeCell ref="H730:H734"/>
    <mergeCell ref="I730:I734"/>
    <mergeCell ref="J730:J734"/>
    <mergeCell ref="K730:K734"/>
    <mergeCell ref="L730:L734"/>
    <mergeCell ref="A730:A734"/>
    <mergeCell ref="B730:B734"/>
    <mergeCell ref="C730:C734"/>
    <mergeCell ref="D730:D734"/>
    <mergeCell ref="E730:E734"/>
    <mergeCell ref="F730:F734"/>
    <mergeCell ref="G730:G734"/>
    <mergeCell ref="H735:H739"/>
    <mergeCell ref="I735:I739"/>
    <mergeCell ref="J735:J739"/>
    <mergeCell ref="K735:K739"/>
    <mergeCell ref="L735:L739"/>
    <mergeCell ref="A735:A739"/>
    <mergeCell ref="B735:B739"/>
    <mergeCell ref="C735:C739"/>
    <mergeCell ref="D735:D739"/>
    <mergeCell ref="E735:E739"/>
    <mergeCell ref="F735:F739"/>
    <mergeCell ref="G735:G739"/>
    <mergeCell ref="H720:H724"/>
    <mergeCell ref="I720:I724"/>
    <mergeCell ref="J720:J724"/>
    <mergeCell ref="K720:K724"/>
    <mergeCell ref="L720:L724"/>
    <mergeCell ref="A720:A724"/>
    <mergeCell ref="B720:B724"/>
    <mergeCell ref="C720:C724"/>
    <mergeCell ref="D720:D724"/>
    <mergeCell ref="E720:E724"/>
    <mergeCell ref="F720:F724"/>
    <mergeCell ref="G720:G724"/>
    <mergeCell ref="H725:H729"/>
    <mergeCell ref="I725:I729"/>
    <mergeCell ref="J725:J729"/>
    <mergeCell ref="K725:K729"/>
    <mergeCell ref="L725:L729"/>
    <mergeCell ref="A725:A729"/>
    <mergeCell ref="B725:B729"/>
    <mergeCell ref="C725:C729"/>
    <mergeCell ref="D725:D729"/>
    <mergeCell ref="E725:E729"/>
    <mergeCell ref="F725:F729"/>
    <mergeCell ref="G725:G729"/>
    <mergeCell ref="H710:H714"/>
    <mergeCell ref="I710:I714"/>
    <mergeCell ref="J710:J714"/>
    <mergeCell ref="K710:K714"/>
    <mergeCell ref="L710:L714"/>
    <mergeCell ref="A710:A714"/>
    <mergeCell ref="B710:B714"/>
    <mergeCell ref="C710:C714"/>
    <mergeCell ref="D710:D714"/>
    <mergeCell ref="E710:E714"/>
    <mergeCell ref="F710:F714"/>
    <mergeCell ref="G710:G714"/>
    <mergeCell ref="H715:H719"/>
    <mergeCell ref="I715:I719"/>
    <mergeCell ref="J715:J719"/>
    <mergeCell ref="K715:K719"/>
    <mergeCell ref="L715:L719"/>
    <mergeCell ref="A715:A719"/>
    <mergeCell ref="B715:B719"/>
    <mergeCell ref="C715:C719"/>
    <mergeCell ref="D715:D719"/>
    <mergeCell ref="E715:E719"/>
    <mergeCell ref="F715:F719"/>
    <mergeCell ref="G715:G719"/>
    <mergeCell ref="H700:H704"/>
    <mergeCell ref="I700:I704"/>
    <mergeCell ref="J700:J704"/>
    <mergeCell ref="K700:K704"/>
    <mergeCell ref="L700:L704"/>
    <mergeCell ref="A700:A704"/>
    <mergeCell ref="B700:B704"/>
    <mergeCell ref="C700:C704"/>
    <mergeCell ref="D700:D704"/>
    <mergeCell ref="E700:E704"/>
    <mergeCell ref="F700:F704"/>
    <mergeCell ref="G700:G704"/>
    <mergeCell ref="H705:H709"/>
    <mergeCell ref="I705:I709"/>
    <mergeCell ref="J705:J709"/>
    <mergeCell ref="K705:K709"/>
    <mergeCell ref="L705:L709"/>
    <mergeCell ref="A705:A709"/>
    <mergeCell ref="B705:B709"/>
    <mergeCell ref="C705:C709"/>
    <mergeCell ref="D705:D709"/>
    <mergeCell ref="E705:E709"/>
    <mergeCell ref="F705:F709"/>
    <mergeCell ref="G705:G709"/>
    <mergeCell ref="H690:H694"/>
    <mergeCell ref="I690:I694"/>
    <mergeCell ref="J690:J694"/>
    <mergeCell ref="K690:K694"/>
    <mergeCell ref="L690:L694"/>
    <mergeCell ref="A690:A694"/>
    <mergeCell ref="B690:B694"/>
    <mergeCell ref="C690:C694"/>
    <mergeCell ref="D690:D694"/>
    <mergeCell ref="E690:E694"/>
    <mergeCell ref="F690:F694"/>
    <mergeCell ref="G690:G694"/>
    <mergeCell ref="H695:H699"/>
    <mergeCell ref="I695:I699"/>
    <mergeCell ref="J695:J699"/>
    <mergeCell ref="K695:K699"/>
    <mergeCell ref="L695:L699"/>
    <mergeCell ref="A695:A699"/>
    <mergeCell ref="B695:B699"/>
    <mergeCell ref="C695:C699"/>
    <mergeCell ref="D695:D699"/>
    <mergeCell ref="E695:E699"/>
    <mergeCell ref="F695:F699"/>
    <mergeCell ref="G695:G699"/>
    <mergeCell ref="H680:H684"/>
    <mergeCell ref="I680:I684"/>
    <mergeCell ref="J680:J684"/>
    <mergeCell ref="K680:K684"/>
    <mergeCell ref="L680:L684"/>
    <mergeCell ref="A680:A684"/>
    <mergeCell ref="B680:B684"/>
    <mergeCell ref="C680:C684"/>
    <mergeCell ref="D680:D684"/>
    <mergeCell ref="E680:E684"/>
    <mergeCell ref="F680:F684"/>
    <mergeCell ref="G680:G684"/>
    <mergeCell ref="H685:H689"/>
    <mergeCell ref="I685:I689"/>
    <mergeCell ref="J685:J689"/>
    <mergeCell ref="K685:K689"/>
    <mergeCell ref="L685:L689"/>
    <mergeCell ref="A685:A689"/>
    <mergeCell ref="B685:B689"/>
    <mergeCell ref="C685:C689"/>
    <mergeCell ref="D685:D689"/>
    <mergeCell ref="E685:E689"/>
    <mergeCell ref="F685:F689"/>
    <mergeCell ref="G685:G689"/>
    <mergeCell ref="H670:H674"/>
    <mergeCell ref="I670:I674"/>
    <mergeCell ref="J670:J674"/>
    <mergeCell ref="K670:K674"/>
    <mergeCell ref="L670:L674"/>
    <mergeCell ref="A670:A674"/>
    <mergeCell ref="B670:B674"/>
    <mergeCell ref="C670:C674"/>
    <mergeCell ref="D670:D674"/>
    <mergeCell ref="E670:E674"/>
    <mergeCell ref="F670:F674"/>
    <mergeCell ref="G670:G674"/>
    <mergeCell ref="H675:H679"/>
    <mergeCell ref="I675:I679"/>
    <mergeCell ref="J675:J679"/>
    <mergeCell ref="K675:K679"/>
    <mergeCell ref="L675:L679"/>
    <mergeCell ref="A675:A679"/>
    <mergeCell ref="B675:B679"/>
    <mergeCell ref="C675:C679"/>
    <mergeCell ref="D675:D679"/>
    <mergeCell ref="E675:E679"/>
    <mergeCell ref="F675:F679"/>
    <mergeCell ref="G675:G679"/>
    <mergeCell ref="H660:H664"/>
    <mergeCell ref="I660:I664"/>
    <mergeCell ref="J660:J664"/>
    <mergeCell ref="K660:K664"/>
    <mergeCell ref="L660:L664"/>
    <mergeCell ref="A660:A664"/>
    <mergeCell ref="B660:B664"/>
    <mergeCell ref="C660:C664"/>
    <mergeCell ref="D660:D664"/>
    <mergeCell ref="E660:E664"/>
    <mergeCell ref="F660:F664"/>
    <mergeCell ref="G660:G664"/>
    <mergeCell ref="H665:H669"/>
    <mergeCell ref="I665:I669"/>
    <mergeCell ref="J665:J669"/>
    <mergeCell ref="K665:K669"/>
    <mergeCell ref="L665:L669"/>
    <mergeCell ref="A665:A669"/>
    <mergeCell ref="B665:B669"/>
    <mergeCell ref="C665:C669"/>
    <mergeCell ref="D665:D669"/>
    <mergeCell ref="E665:E669"/>
    <mergeCell ref="F665:F669"/>
    <mergeCell ref="G665:G669"/>
    <mergeCell ref="H650:H654"/>
    <mergeCell ref="I650:I654"/>
    <mergeCell ref="J650:J654"/>
    <mergeCell ref="K650:K654"/>
    <mergeCell ref="L650:L654"/>
    <mergeCell ref="A650:A654"/>
    <mergeCell ref="B650:B654"/>
    <mergeCell ref="C650:C654"/>
    <mergeCell ref="D650:D654"/>
    <mergeCell ref="E650:E654"/>
    <mergeCell ref="F650:F654"/>
    <mergeCell ref="G650:G654"/>
    <mergeCell ref="H655:H659"/>
    <mergeCell ref="I655:I659"/>
    <mergeCell ref="J655:J659"/>
    <mergeCell ref="K655:K659"/>
    <mergeCell ref="L655:L659"/>
    <mergeCell ref="A655:A659"/>
    <mergeCell ref="B655:B659"/>
    <mergeCell ref="C655:C659"/>
    <mergeCell ref="D655:D659"/>
    <mergeCell ref="E655:E659"/>
    <mergeCell ref="F655:F659"/>
    <mergeCell ref="G655:G659"/>
    <mergeCell ref="H640:H644"/>
    <mergeCell ref="I640:I644"/>
    <mergeCell ref="J640:J644"/>
    <mergeCell ref="K640:K644"/>
    <mergeCell ref="L640:L644"/>
    <mergeCell ref="A640:A644"/>
    <mergeCell ref="B640:B644"/>
    <mergeCell ref="C640:C644"/>
    <mergeCell ref="D640:D644"/>
    <mergeCell ref="E640:E644"/>
    <mergeCell ref="F640:F644"/>
    <mergeCell ref="G640:G644"/>
    <mergeCell ref="H645:H649"/>
    <mergeCell ref="I645:I649"/>
    <mergeCell ref="J645:J649"/>
    <mergeCell ref="K645:K649"/>
    <mergeCell ref="L645:L649"/>
    <mergeCell ref="A645:A649"/>
    <mergeCell ref="B645:B649"/>
    <mergeCell ref="C645:C649"/>
    <mergeCell ref="D645:D649"/>
    <mergeCell ref="E645:E649"/>
    <mergeCell ref="F645:F649"/>
    <mergeCell ref="G645:G649"/>
    <mergeCell ref="H630:H634"/>
    <mergeCell ref="I630:I634"/>
    <mergeCell ref="J630:J634"/>
    <mergeCell ref="K630:K634"/>
    <mergeCell ref="L630:L634"/>
    <mergeCell ref="A630:A634"/>
    <mergeCell ref="B630:B634"/>
    <mergeCell ref="C630:C634"/>
    <mergeCell ref="D630:D634"/>
    <mergeCell ref="E630:E634"/>
    <mergeCell ref="F630:F634"/>
    <mergeCell ref="G630:G634"/>
    <mergeCell ref="H635:H639"/>
    <mergeCell ref="I635:I639"/>
    <mergeCell ref="J635:J639"/>
    <mergeCell ref="K635:K639"/>
    <mergeCell ref="L635:L639"/>
    <mergeCell ref="A635:A639"/>
    <mergeCell ref="B635:B639"/>
    <mergeCell ref="C635:C639"/>
    <mergeCell ref="D635:D639"/>
    <mergeCell ref="E635:E639"/>
    <mergeCell ref="F635:F639"/>
    <mergeCell ref="G635:G639"/>
    <mergeCell ref="H620:H624"/>
    <mergeCell ref="I620:I624"/>
    <mergeCell ref="J620:J624"/>
    <mergeCell ref="K620:K624"/>
    <mergeCell ref="L620:L624"/>
    <mergeCell ref="A620:A624"/>
    <mergeCell ref="B620:B624"/>
    <mergeCell ref="C620:C624"/>
    <mergeCell ref="D620:D624"/>
    <mergeCell ref="E620:E624"/>
    <mergeCell ref="F620:F624"/>
    <mergeCell ref="G620:G624"/>
    <mergeCell ref="H625:H629"/>
    <mergeCell ref="I625:I629"/>
    <mergeCell ref="J625:J629"/>
    <mergeCell ref="K625:K629"/>
    <mergeCell ref="L625:L629"/>
    <mergeCell ref="A625:A629"/>
    <mergeCell ref="B625:B629"/>
    <mergeCell ref="C625:C629"/>
    <mergeCell ref="D625:D629"/>
    <mergeCell ref="E625:E629"/>
    <mergeCell ref="F625:F629"/>
    <mergeCell ref="G625:G629"/>
    <mergeCell ref="H610:H614"/>
    <mergeCell ref="I610:I614"/>
    <mergeCell ref="J610:J614"/>
    <mergeCell ref="K610:K614"/>
    <mergeCell ref="L610:L614"/>
    <mergeCell ref="A610:A614"/>
    <mergeCell ref="B610:B614"/>
    <mergeCell ref="C610:C614"/>
    <mergeCell ref="D610:D614"/>
    <mergeCell ref="E610:E614"/>
    <mergeCell ref="F610:F614"/>
    <mergeCell ref="G610:G614"/>
    <mergeCell ref="H615:H619"/>
    <mergeCell ref="I615:I619"/>
    <mergeCell ref="J615:J619"/>
    <mergeCell ref="K615:K619"/>
    <mergeCell ref="L615:L619"/>
    <mergeCell ref="A615:A619"/>
    <mergeCell ref="B615:B619"/>
    <mergeCell ref="C615:C619"/>
    <mergeCell ref="D615:D619"/>
    <mergeCell ref="E615:E619"/>
    <mergeCell ref="F615:F619"/>
    <mergeCell ref="G615:G619"/>
    <mergeCell ref="H600:H604"/>
    <mergeCell ref="I600:I604"/>
    <mergeCell ref="J600:J604"/>
    <mergeCell ref="K600:K604"/>
    <mergeCell ref="L600:L604"/>
    <mergeCell ref="A600:A604"/>
    <mergeCell ref="B600:B604"/>
    <mergeCell ref="C600:C604"/>
    <mergeCell ref="D600:D604"/>
    <mergeCell ref="E600:E604"/>
    <mergeCell ref="F600:F604"/>
    <mergeCell ref="G600:G604"/>
    <mergeCell ref="H605:H609"/>
    <mergeCell ref="I605:I609"/>
    <mergeCell ref="J605:J609"/>
    <mergeCell ref="K605:K609"/>
    <mergeCell ref="L605:L609"/>
    <mergeCell ref="A605:A609"/>
    <mergeCell ref="B605:B609"/>
    <mergeCell ref="C605:C609"/>
    <mergeCell ref="D605:D609"/>
    <mergeCell ref="E605:E609"/>
    <mergeCell ref="F605:F609"/>
    <mergeCell ref="G605:G609"/>
    <mergeCell ref="H590:H594"/>
    <mergeCell ref="I590:I594"/>
    <mergeCell ref="J590:J594"/>
    <mergeCell ref="K590:K594"/>
    <mergeCell ref="L590:L594"/>
    <mergeCell ref="A590:A594"/>
    <mergeCell ref="B590:B594"/>
    <mergeCell ref="C590:C594"/>
    <mergeCell ref="D590:D594"/>
    <mergeCell ref="E590:E594"/>
    <mergeCell ref="F590:F594"/>
    <mergeCell ref="G590:G594"/>
    <mergeCell ref="H595:H599"/>
    <mergeCell ref="I595:I599"/>
    <mergeCell ref="J595:J599"/>
    <mergeCell ref="K595:K599"/>
    <mergeCell ref="L595:L599"/>
    <mergeCell ref="A595:A599"/>
    <mergeCell ref="B595:B599"/>
    <mergeCell ref="C595:C599"/>
    <mergeCell ref="D595:D599"/>
    <mergeCell ref="E595:E599"/>
    <mergeCell ref="F595:F599"/>
    <mergeCell ref="G595:G599"/>
    <mergeCell ref="H580:H584"/>
    <mergeCell ref="I580:I584"/>
    <mergeCell ref="J580:J584"/>
    <mergeCell ref="K580:K584"/>
    <mergeCell ref="L580:L584"/>
    <mergeCell ref="A580:A584"/>
    <mergeCell ref="B580:B584"/>
    <mergeCell ref="C580:C584"/>
    <mergeCell ref="D580:D584"/>
    <mergeCell ref="E580:E584"/>
    <mergeCell ref="F580:F584"/>
    <mergeCell ref="G580:G584"/>
    <mergeCell ref="H585:H589"/>
    <mergeCell ref="I585:I589"/>
    <mergeCell ref="J585:J589"/>
    <mergeCell ref="K585:K589"/>
    <mergeCell ref="L585:L589"/>
    <mergeCell ref="A585:A589"/>
    <mergeCell ref="B585:B589"/>
    <mergeCell ref="C585:C589"/>
    <mergeCell ref="D585:D589"/>
    <mergeCell ref="E585:E589"/>
    <mergeCell ref="F585:F589"/>
    <mergeCell ref="G585:G589"/>
    <mergeCell ref="H570:H574"/>
    <mergeCell ref="I570:I574"/>
    <mergeCell ref="J570:J574"/>
    <mergeCell ref="K570:K574"/>
    <mergeCell ref="L570:L574"/>
    <mergeCell ref="A570:A574"/>
    <mergeCell ref="B570:B574"/>
    <mergeCell ref="C570:C574"/>
    <mergeCell ref="D570:D574"/>
    <mergeCell ref="E570:E574"/>
    <mergeCell ref="F570:F574"/>
    <mergeCell ref="G570:G574"/>
    <mergeCell ref="H575:H579"/>
    <mergeCell ref="I575:I579"/>
    <mergeCell ref="J575:J579"/>
    <mergeCell ref="K575:K579"/>
    <mergeCell ref="L575:L579"/>
    <mergeCell ref="A575:A579"/>
    <mergeCell ref="B575:B579"/>
    <mergeCell ref="C575:C579"/>
    <mergeCell ref="D575:D579"/>
    <mergeCell ref="E575:E579"/>
    <mergeCell ref="F575:F579"/>
    <mergeCell ref="G575:G579"/>
    <mergeCell ref="H560:H564"/>
    <mergeCell ref="I560:I564"/>
    <mergeCell ref="J560:J564"/>
    <mergeCell ref="K560:K564"/>
    <mergeCell ref="L560:L564"/>
    <mergeCell ref="A560:A564"/>
    <mergeCell ref="B560:B564"/>
    <mergeCell ref="C560:C564"/>
    <mergeCell ref="D560:D564"/>
    <mergeCell ref="E560:E564"/>
    <mergeCell ref="F560:F564"/>
    <mergeCell ref="G560:G564"/>
    <mergeCell ref="H565:H569"/>
    <mergeCell ref="I565:I569"/>
    <mergeCell ref="J565:J569"/>
    <mergeCell ref="K565:K569"/>
    <mergeCell ref="L565:L569"/>
    <mergeCell ref="A565:A569"/>
    <mergeCell ref="B565:B569"/>
    <mergeCell ref="C565:C569"/>
    <mergeCell ref="D565:D569"/>
    <mergeCell ref="E565:E569"/>
    <mergeCell ref="F565:F569"/>
    <mergeCell ref="G565:G569"/>
    <mergeCell ref="H550:H554"/>
    <mergeCell ref="I550:I554"/>
    <mergeCell ref="J550:J554"/>
    <mergeCell ref="K550:K554"/>
    <mergeCell ref="L550:L554"/>
    <mergeCell ref="A550:A554"/>
    <mergeCell ref="B550:B554"/>
    <mergeCell ref="C550:C554"/>
    <mergeCell ref="D550:D554"/>
    <mergeCell ref="E550:E554"/>
    <mergeCell ref="F550:F554"/>
    <mergeCell ref="G550:G554"/>
    <mergeCell ref="H555:H559"/>
    <mergeCell ref="I555:I559"/>
    <mergeCell ref="J555:J559"/>
    <mergeCell ref="K555:K559"/>
    <mergeCell ref="L555:L559"/>
    <mergeCell ref="A555:A559"/>
    <mergeCell ref="B555:B559"/>
    <mergeCell ref="C555:C559"/>
    <mergeCell ref="D555:D559"/>
    <mergeCell ref="E555:E559"/>
    <mergeCell ref="F555:F559"/>
    <mergeCell ref="G555:G559"/>
    <mergeCell ref="H540:H544"/>
    <mergeCell ref="I540:I544"/>
    <mergeCell ref="J540:J544"/>
    <mergeCell ref="K540:K544"/>
    <mergeCell ref="L540:L544"/>
    <mergeCell ref="A540:A544"/>
    <mergeCell ref="B540:B544"/>
    <mergeCell ref="C540:C544"/>
    <mergeCell ref="D540:D544"/>
    <mergeCell ref="E540:E544"/>
    <mergeCell ref="F540:F544"/>
    <mergeCell ref="G540:G544"/>
    <mergeCell ref="H545:H549"/>
    <mergeCell ref="I545:I549"/>
    <mergeCell ref="J545:J549"/>
    <mergeCell ref="K545:K549"/>
    <mergeCell ref="L545:L549"/>
    <mergeCell ref="A545:A549"/>
    <mergeCell ref="B545:B549"/>
    <mergeCell ref="C545:C549"/>
    <mergeCell ref="D545:D549"/>
    <mergeCell ref="E545:E549"/>
    <mergeCell ref="F545:F549"/>
    <mergeCell ref="G545:G549"/>
    <mergeCell ref="H530:H534"/>
    <mergeCell ref="I530:I534"/>
    <mergeCell ref="J530:J534"/>
    <mergeCell ref="K530:K534"/>
    <mergeCell ref="L530:L534"/>
    <mergeCell ref="A530:A534"/>
    <mergeCell ref="B530:B534"/>
    <mergeCell ref="C530:C534"/>
    <mergeCell ref="D530:D534"/>
    <mergeCell ref="E530:E534"/>
    <mergeCell ref="F530:F534"/>
    <mergeCell ref="G530:G534"/>
    <mergeCell ref="H535:H539"/>
    <mergeCell ref="I535:I539"/>
    <mergeCell ref="J535:J539"/>
    <mergeCell ref="K535:K539"/>
    <mergeCell ref="L535:L539"/>
    <mergeCell ref="A535:A539"/>
    <mergeCell ref="B535:B539"/>
    <mergeCell ref="C535:C539"/>
    <mergeCell ref="D535:D539"/>
    <mergeCell ref="E535:E539"/>
    <mergeCell ref="F535:F539"/>
    <mergeCell ref="G535:G539"/>
    <mergeCell ref="H520:H524"/>
    <mergeCell ref="I520:I524"/>
    <mergeCell ref="J520:J524"/>
    <mergeCell ref="K520:K524"/>
    <mergeCell ref="L520:L524"/>
    <mergeCell ref="A520:A524"/>
    <mergeCell ref="B520:B524"/>
    <mergeCell ref="C520:C524"/>
    <mergeCell ref="D520:D524"/>
    <mergeCell ref="E520:E524"/>
    <mergeCell ref="F520:F524"/>
    <mergeCell ref="G520:G524"/>
    <mergeCell ref="H525:H529"/>
    <mergeCell ref="I525:I529"/>
    <mergeCell ref="J525:J529"/>
    <mergeCell ref="K525:K529"/>
    <mergeCell ref="L525:L529"/>
    <mergeCell ref="A525:A529"/>
    <mergeCell ref="B525:B529"/>
    <mergeCell ref="C525:C529"/>
    <mergeCell ref="D525:D529"/>
    <mergeCell ref="E525:E529"/>
    <mergeCell ref="F525:F529"/>
    <mergeCell ref="G525:G529"/>
    <mergeCell ref="H510:H514"/>
    <mergeCell ref="I510:I514"/>
    <mergeCell ref="J510:J514"/>
    <mergeCell ref="K510:K514"/>
    <mergeCell ref="L510:L514"/>
    <mergeCell ref="A510:A514"/>
    <mergeCell ref="B510:B514"/>
    <mergeCell ref="C510:C514"/>
    <mergeCell ref="D510:D514"/>
    <mergeCell ref="E510:E514"/>
    <mergeCell ref="F510:F514"/>
    <mergeCell ref="G510:G514"/>
    <mergeCell ref="H515:H519"/>
    <mergeCell ref="I515:I519"/>
    <mergeCell ref="J515:J519"/>
    <mergeCell ref="K515:K519"/>
    <mergeCell ref="L515:L519"/>
    <mergeCell ref="A515:A519"/>
    <mergeCell ref="B515:B519"/>
    <mergeCell ref="C515:C519"/>
    <mergeCell ref="D515:D519"/>
    <mergeCell ref="E515:E519"/>
    <mergeCell ref="F515:F519"/>
    <mergeCell ref="G515:G519"/>
    <mergeCell ref="H500:H504"/>
    <mergeCell ref="I500:I504"/>
    <mergeCell ref="J500:J504"/>
    <mergeCell ref="K500:K504"/>
    <mergeCell ref="L500:L504"/>
    <mergeCell ref="A500:A504"/>
    <mergeCell ref="B500:B504"/>
    <mergeCell ref="C500:C504"/>
    <mergeCell ref="D500:D504"/>
    <mergeCell ref="E500:E504"/>
    <mergeCell ref="F500:F504"/>
    <mergeCell ref="G500:G504"/>
    <mergeCell ref="H505:H509"/>
    <mergeCell ref="I505:I509"/>
    <mergeCell ref="J505:J509"/>
    <mergeCell ref="K505:K509"/>
    <mergeCell ref="L505:L509"/>
    <mergeCell ref="A505:A509"/>
    <mergeCell ref="B505:B509"/>
    <mergeCell ref="C505:C509"/>
    <mergeCell ref="D505:D509"/>
    <mergeCell ref="E505:E509"/>
    <mergeCell ref="F505:F509"/>
    <mergeCell ref="G505:G509"/>
    <mergeCell ref="H490:H494"/>
    <mergeCell ref="I490:I494"/>
    <mergeCell ref="J490:J494"/>
    <mergeCell ref="K490:K494"/>
    <mergeCell ref="L490:L494"/>
    <mergeCell ref="A490:A494"/>
    <mergeCell ref="B490:B494"/>
    <mergeCell ref="C490:C494"/>
    <mergeCell ref="D490:D494"/>
    <mergeCell ref="E490:E494"/>
    <mergeCell ref="F490:F494"/>
    <mergeCell ref="G490:G494"/>
    <mergeCell ref="H495:H499"/>
    <mergeCell ref="I495:I499"/>
    <mergeCell ref="J495:J499"/>
    <mergeCell ref="K495:K499"/>
    <mergeCell ref="L495:L499"/>
    <mergeCell ref="A495:A499"/>
    <mergeCell ref="B495:B499"/>
    <mergeCell ref="C495:C499"/>
    <mergeCell ref="D495:D499"/>
    <mergeCell ref="E495:E499"/>
    <mergeCell ref="F495:F499"/>
    <mergeCell ref="G495:G499"/>
    <mergeCell ref="H480:H484"/>
    <mergeCell ref="I480:I484"/>
    <mergeCell ref="J480:J484"/>
    <mergeCell ref="K480:K484"/>
    <mergeCell ref="L480:L484"/>
    <mergeCell ref="A480:A484"/>
    <mergeCell ref="B480:B484"/>
    <mergeCell ref="C480:C484"/>
    <mergeCell ref="D480:D484"/>
    <mergeCell ref="E480:E484"/>
    <mergeCell ref="F480:F484"/>
    <mergeCell ref="G480:G484"/>
    <mergeCell ref="H485:H489"/>
    <mergeCell ref="I485:I489"/>
    <mergeCell ref="J485:J489"/>
    <mergeCell ref="K485:K489"/>
    <mergeCell ref="L485:L489"/>
    <mergeCell ref="A485:A489"/>
    <mergeCell ref="B485:B489"/>
    <mergeCell ref="C485:C489"/>
    <mergeCell ref="D485:D489"/>
    <mergeCell ref="E485:E489"/>
    <mergeCell ref="F485:F489"/>
    <mergeCell ref="G485:G489"/>
    <mergeCell ref="H470:H474"/>
    <mergeCell ref="I470:I474"/>
    <mergeCell ref="J470:J474"/>
    <mergeCell ref="K470:K474"/>
    <mergeCell ref="L470:L474"/>
    <mergeCell ref="A470:A474"/>
    <mergeCell ref="B470:B474"/>
    <mergeCell ref="C470:C474"/>
    <mergeCell ref="D470:D474"/>
    <mergeCell ref="E470:E474"/>
    <mergeCell ref="F470:F474"/>
    <mergeCell ref="G470:G474"/>
    <mergeCell ref="H475:H479"/>
    <mergeCell ref="I475:I479"/>
    <mergeCell ref="J475:J479"/>
    <mergeCell ref="K475:K479"/>
    <mergeCell ref="L475:L479"/>
    <mergeCell ref="A475:A479"/>
    <mergeCell ref="B475:B479"/>
    <mergeCell ref="C475:C479"/>
    <mergeCell ref="D475:D479"/>
    <mergeCell ref="E475:E479"/>
    <mergeCell ref="F475:F479"/>
    <mergeCell ref="G475:G479"/>
    <mergeCell ref="H460:H464"/>
    <mergeCell ref="I460:I464"/>
    <mergeCell ref="J460:J464"/>
    <mergeCell ref="K460:K464"/>
    <mergeCell ref="L460:L464"/>
    <mergeCell ref="A460:A464"/>
    <mergeCell ref="B460:B464"/>
    <mergeCell ref="C460:C464"/>
    <mergeCell ref="D460:D464"/>
    <mergeCell ref="E460:E464"/>
    <mergeCell ref="F460:F464"/>
    <mergeCell ref="G460:G464"/>
    <mergeCell ref="H465:H469"/>
    <mergeCell ref="I465:I469"/>
    <mergeCell ref="J465:J469"/>
    <mergeCell ref="K465:K469"/>
    <mergeCell ref="L465:L469"/>
    <mergeCell ref="A465:A469"/>
    <mergeCell ref="B465:B469"/>
    <mergeCell ref="C465:C469"/>
    <mergeCell ref="D465:D469"/>
    <mergeCell ref="E465:E469"/>
    <mergeCell ref="F465:F469"/>
    <mergeCell ref="G465:G469"/>
    <mergeCell ref="H450:H454"/>
    <mergeCell ref="I450:I454"/>
    <mergeCell ref="J450:J454"/>
    <mergeCell ref="K450:K454"/>
    <mergeCell ref="L450:L454"/>
    <mergeCell ref="A450:A454"/>
    <mergeCell ref="B450:B454"/>
    <mergeCell ref="C450:C454"/>
    <mergeCell ref="D450:D454"/>
    <mergeCell ref="E450:E454"/>
    <mergeCell ref="F450:F454"/>
    <mergeCell ref="G450:G454"/>
    <mergeCell ref="H455:H459"/>
    <mergeCell ref="I455:I459"/>
    <mergeCell ref="J455:J459"/>
    <mergeCell ref="K455:K459"/>
    <mergeCell ref="L455:L459"/>
    <mergeCell ref="A455:A459"/>
    <mergeCell ref="B455:B459"/>
    <mergeCell ref="C455:C459"/>
    <mergeCell ref="D455:D459"/>
    <mergeCell ref="E455:E459"/>
    <mergeCell ref="F455:F459"/>
    <mergeCell ref="G455:G459"/>
    <mergeCell ref="H440:H444"/>
    <mergeCell ref="I440:I444"/>
    <mergeCell ref="J440:J444"/>
    <mergeCell ref="K440:K444"/>
    <mergeCell ref="L440:L444"/>
    <mergeCell ref="A440:A444"/>
    <mergeCell ref="B440:B444"/>
    <mergeCell ref="C440:C444"/>
    <mergeCell ref="D440:D444"/>
    <mergeCell ref="E440:E444"/>
    <mergeCell ref="F440:F444"/>
    <mergeCell ref="G440:G444"/>
    <mergeCell ref="H445:H449"/>
    <mergeCell ref="I445:I449"/>
    <mergeCell ref="J445:J449"/>
    <mergeCell ref="K445:K449"/>
    <mergeCell ref="L445:L449"/>
    <mergeCell ref="A445:A449"/>
    <mergeCell ref="B445:B449"/>
    <mergeCell ref="C445:C449"/>
    <mergeCell ref="D445:D449"/>
    <mergeCell ref="E445:E449"/>
    <mergeCell ref="F445:F449"/>
    <mergeCell ref="G445:G449"/>
    <mergeCell ref="H430:H434"/>
    <mergeCell ref="I430:I434"/>
    <mergeCell ref="J430:J434"/>
    <mergeCell ref="K430:K434"/>
    <mergeCell ref="L430:L434"/>
    <mergeCell ref="A430:A434"/>
    <mergeCell ref="B430:B434"/>
    <mergeCell ref="C430:C434"/>
    <mergeCell ref="D430:D434"/>
    <mergeCell ref="E430:E434"/>
    <mergeCell ref="F430:F434"/>
    <mergeCell ref="G430:G434"/>
    <mergeCell ref="H435:H439"/>
    <mergeCell ref="I435:I439"/>
    <mergeCell ref="J435:J439"/>
    <mergeCell ref="K435:K439"/>
    <mergeCell ref="L435:L439"/>
    <mergeCell ref="A435:A439"/>
    <mergeCell ref="B435:B439"/>
    <mergeCell ref="C435:C439"/>
    <mergeCell ref="D435:D439"/>
    <mergeCell ref="E435:E439"/>
    <mergeCell ref="F435:F439"/>
    <mergeCell ref="G435:G439"/>
    <mergeCell ref="H420:H424"/>
    <mergeCell ref="I420:I424"/>
    <mergeCell ref="J420:J424"/>
    <mergeCell ref="K420:K424"/>
    <mergeCell ref="L420:L424"/>
    <mergeCell ref="A420:A424"/>
    <mergeCell ref="B420:B424"/>
    <mergeCell ref="C420:C424"/>
    <mergeCell ref="D420:D424"/>
    <mergeCell ref="E420:E424"/>
    <mergeCell ref="F420:F424"/>
    <mergeCell ref="G420:G424"/>
    <mergeCell ref="H425:H429"/>
    <mergeCell ref="I425:I429"/>
    <mergeCell ref="J425:J429"/>
    <mergeCell ref="K425:K429"/>
    <mergeCell ref="L425:L429"/>
    <mergeCell ref="A425:A429"/>
    <mergeCell ref="B425:B429"/>
    <mergeCell ref="C425:C429"/>
    <mergeCell ref="D425:D429"/>
    <mergeCell ref="E425:E429"/>
    <mergeCell ref="F425:F429"/>
    <mergeCell ref="G425:G429"/>
    <mergeCell ref="H410:H414"/>
    <mergeCell ref="I410:I414"/>
    <mergeCell ref="J410:J414"/>
    <mergeCell ref="K410:K414"/>
    <mergeCell ref="L410:L414"/>
    <mergeCell ref="A410:A414"/>
    <mergeCell ref="B410:B414"/>
    <mergeCell ref="C410:C414"/>
    <mergeCell ref="D410:D414"/>
    <mergeCell ref="E410:E414"/>
    <mergeCell ref="F410:F414"/>
    <mergeCell ref="G410:G414"/>
    <mergeCell ref="H415:H419"/>
    <mergeCell ref="I415:I419"/>
    <mergeCell ref="J415:J419"/>
    <mergeCell ref="K415:K419"/>
    <mergeCell ref="L415:L419"/>
    <mergeCell ref="A415:A419"/>
    <mergeCell ref="B415:B419"/>
    <mergeCell ref="C415:C419"/>
    <mergeCell ref="D415:D419"/>
    <mergeCell ref="E415:E419"/>
    <mergeCell ref="F415:F419"/>
    <mergeCell ref="G415:G419"/>
    <mergeCell ref="H400:H404"/>
    <mergeCell ref="I400:I404"/>
    <mergeCell ref="J400:J404"/>
    <mergeCell ref="K400:K404"/>
    <mergeCell ref="L400:L404"/>
    <mergeCell ref="A400:A404"/>
    <mergeCell ref="B400:B404"/>
    <mergeCell ref="C400:C404"/>
    <mergeCell ref="D400:D404"/>
    <mergeCell ref="E400:E404"/>
    <mergeCell ref="F400:F404"/>
    <mergeCell ref="G400:G404"/>
    <mergeCell ref="H405:H409"/>
    <mergeCell ref="I405:I409"/>
    <mergeCell ref="J405:J409"/>
    <mergeCell ref="K405:K409"/>
    <mergeCell ref="L405:L409"/>
    <mergeCell ref="A405:A409"/>
    <mergeCell ref="B405:B409"/>
    <mergeCell ref="C405:C409"/>
    <mergeCell ref="D405:D409"/>
    <mergeCell ref="E405:E409"/>
    <mergeCell ref="F405:F409"/>
    <mergeCell ref="G405:G409"/>
    <mergeCell ref="H390:H394"/>
    <mergeCell ref="I390:I394"/>
    <mergeCell ref="J390:J394"/>
    <mergeCell ref="K390:K394"/>
    <mergeCell ref="L390:L394"/>
    <mergeCell ref="A390:A394"/>
    <mergeCell ref="B390:B394"/>
    <mergeCell ref="C390:C394"/>
    <mergeCell ref="D390:D394"/>
    <mergeCell ref="E390:E394"/>
    <mergeCell ref="F390:F394"/>
    <mergeCell ref="G390:G394"/>
    <mergeCell ref="H395:H399"/>
    <mergeCell ref="I395:I399"/>
    <mergeCell ref="J395:J399"/>
    <mergeCell ref="K395:K399"/>
    <mergeCell ref="L395:L399"/>
    <mergeCell ref="A395:A399"/>
    <mergeCell ref="B395:B399"/>
    <mergeCell ref="C395:C399"/>
    <mergeCell ref="D395:D399"/>
    <mergeCell ref="E395:E399"/>
    <mergeCell ref="F395:F399"/>
    <mergeCell ref="G395:G399"/>
    <mergeCell ref="H380:H384"/>
    <mergeCell ref="I380:I384"/>
    <mergeCell ref="J380:J384"/>
    <mergeCell ref="K380:K384"/>
    <mergeCell ref="L380:L384"/>
    <mergeCell ref="A380:A384"/>
    <mergeCell ref="B380:B384"/>
    <mergeCell ref="C380:C384"/>
    <mergeCell ref="D380:D384"/>
    <mergeCell ref="E380:E384"/>
    <mergeCell ref="F380:F384"/>
    <mergeCell ref="G380:G384"/>
    <mergeCell ref="H385:H389"/>
    <mergeCell ref="I385:I389"/>
    <mergeCell ref="J385:J389"/>
    <mergeCell ref="K385:K389"/>
    <mergeCell ref="L385:L389"/>
    <mergeCell ref="A385:A389"/>
    <mergeCell ref="B385:B389"/>
    <mergeCell ref="C385:C389"/>
    <mergeCell ref="D385:D389"/>
    <mergeCell ref="E385:E389"/>
    <mergeCell ref="F385:F389"/>
    <mergeCell ref="G385:G389"/>
    <mergeCell ref="H370:H374"/>
    <mergeCell ref="I370:I374"/>
    <mergeCell ref="J370:J374"/>
    <mergeCell ref="K370:K374"/>
    <mergeCell ref="L370:L374"/>
    <mergeCell ref="A370:A374"/>
    <mergeCell ref="B370:B374"/>
    <mergeCell ref="C370:C374"/>
    <mergeCell ref="D370:D374"/>
    <mergeCell ref="E370:E374"/>
    <mergeCell ref="F370:F374"/>
    <mergeCell ref="G370:G374"/>
    <mergeCell ref="H375:H379"/>
    <mergeCell ref="I375:I379"/>
    <mergeCell ref="J375:J379"/>
    <mergeCell ref="K375:K379"/>
    <mergeCell ref="L375:L379"/>
    <mergeCell ref="A375:A379"/>
    <mergeCell ref="B375:B379"/>
    <mergeCell ref="C375:C379"/>
    <mergeCell ref="D375:D379"/>
    <mergeCell ref="E375:E379"/>
    <mergeCell ref="F375:F379"/>
    <mergeCell ref="G375:G379"/>
    <mergeCell ref="H360:H364"/>
    <mergeCell ref="I360:I364"/>
    <mergeCell ref="J360:J364"/>
    <mergeCell ref="K360:K364"/>
    <mergeCell ref="L360:L364"/>
    <mergeCell ref="A360:A364"/>
    <mergeCell ref="B360:B364"/>
    <mergeCell ref="C360:C364"/>
    <mergeCell ref="D360:D364"/>
    <mergeCell ref="E360:E364"/>
    <mergeCell ref="F360:F364"/>
    <mergeCell ref="G360:G364"/>
    <mergeCell ref="H365:H369"/>
    <mergeCell ref="I365:I369"/>
    <mergeCell ref="J365:J369"/>
    <mergeCell ref="K365:K369"/>
    <mergeCell ref="L365:L369"/>
    <mergeCell ref="A365:A369"/>
    <mergeCell ref="B365:B369"/>
    <mergeCell ref="C365:C369"/>
    <mergeCell ref="D365:D369"/>
    <mergeCell ref="E365:E369"/>
    <mergeCell ref="F365:F369"/>
    <mergeCell ref="G365:G369"/>
    <mergeCell ref="H350:H354"/>
    <mergeCell ref="I350:I354"/>
    <mergeCell ref="J350:J354"/>
    <mergeCell ref="K350:K354"/>
    <mergeCell ref="L350:L354"/>
    <mergeCell ref="A350:A354"/>
    <mergeCell ref="B350:B354"/>
    <mergeCell ref="C350:C354"/>
    <mergeCell ref="D350:D354"/>
    <mergeCell ref="E350:E354"/>
    <mergeCell ref="F350:F354"/>
    <mergeCell ref="G350:G354"/>
    <mergeCell ref="H355:H359"/>
    <mergeCell ref="I355:I359"/>
    <mergeCell ref="J355:J359"/>
    <mergeCell ref="K355:K359"/>
    <mergeCell ref="L355:L359"/>
    <mergeCell ref="A355:A359"/>
    <mergeCell ref="B355:B359"/>
    <mergeCell ref="C355:C359"/>
    <mergeCell ref="D355:D359"/>
    <mergeCell ref="E355:E359"/>
    <mergeCell ref="F355:F359"/>
    <mergeCell ref="G355:G359"/>
    <mergeCell ref="H340:H344"/>
    <mergeCell ref="I340:I344"/>
    <mergeCell ref="J340:J344"/>
    <mergeCell ref="K340:K344"/>
    <mergeCell ref="L340:L344"/>
    <mergeCell ref="A340:A344"/>
    <mergeCell ref="B340:B344"/>
    <mergeCell ref="C340:C344"/>
    <mergeCell ref="D340:D344"/>
    <mergeCell ref="E340:E344"/>
    <mergeCell ref="F340:F344"/>
    <mergeCell ref="G340:G344"/>
    <mergeCell ref="H345:H349"/>
    <mergeCell ref="I345:I349"/>
    <mergeCell ref="J345:J349"/>
    <mergeCell ref="K345:K349"/>
    <mergeCell ref="L345:L349"/>
    <mergeCell ref="A345:A349"/>
    <mergeCell ref="B345:B349"/>
    <mergeCell ref="C345:C349"/>
    <mergeCell ref="D345:D349"/>
    <mergeCell ref="E345:E349"/>
    <mergeCell ref="F345:F349"/>
    <mergeCell ref="G345:G349"/>
    <mergeCell ref="H330:H334"/>
    <mergeCell ref="I330:I334"/>
    <mergeCell ref="J330:J334"/>
    <mergeCell ref="K330:K334"/>
    <mergeCell ref="L330:L334"/>
    <mergeCell ref="A330:A334"/>
    <mergeCell ref="B330:B334"/>
    <mergeCell ref="C330:C334"/>
    <mergeCell ref="D330:D334"/>
    <mergeCell ref="E330:E334"/>
    <mergeCell ref="F330:F334"/>
    <mergeCell ref="G330:G334"/>
    <mergeCell ref="H335:H339"/>
    <mergeCell ref="I335:I339"/>
    <mergeCell ref="J335:J339"/>
    <mergeCell ref="K335:K339"/>
    <mergeCell ref="L335:L339"/>
    <mergeCell ref="A335:A339"/>
    <mergeCell ref="B335:B339"/>
    <mergeCell ref="C335:C339"/>
    <mergeCell ref="D335:D339"/>
    <mergeCell ref="E335:E339"/>
    <mergeCell ref="F335:F339"/>
    <mergeCell ref="G335:G339"/>
    <mergeCell ref="H320:H324"/>
    <mergeCell ref="I320:I324"/>
    <mergeCell ref="J320:J324"/>
    <mergeCell ref="K320:K324"/>
    <mergeCell ref="L320:L324"/>
    <mergeCell ref="A320:A324"/>
    <mergeCell ref="B320:B324"/>
    <mergeCell ref="C320:C324"/>
    <mergeCell ref="D320:D324"/>
    <mergeCell ref="E320:E324"/>
    <mergeCell ref="F320:F324"/>
    <mergeCell ref="G320:G324"/>
    <mergeCell ref="H325:H329"/>
    <mergeCell ref="I325:I329"/>
    <mergeCell ref="J325:J329"/>
    <mergeCell ref="K325:K329"/>
    <mergeCell ref="L325:L329"/>
    <mergeCell ref="A325:A329"/>
    <mergeCell ref="B325:B329"/>
    <mergeCell ref="C325:C329"/>
    <mergeCell ref="D325:D329"/>
    <mergeCell ref="E325:E329"/>
    <mergeCell ref="F325:F329"/>
    <mergeCell ref="G325:G329"/>
    <mergeCell ref="H310:H314"/>
    <mergeCell ref="I310:I314"/>
    <mergeCell ref="J310:J314"/>
    <mergeCell ref="K310:K314"/>
    <mergeCell ref="L310:L314"/>
    <mergeCell ref="A310:A314"/>
    <mergeCell ref="B310:B314"/>
    <mergeCell ref="C310:C314"/>
    <mergeCell ref="D310:D314"/>
    <mergeCell ref="E310:E314"/>
    <mergeCell ref="F310:F314"/>
    <mergeCell ref="G310:G314"/>
    <mergeCell ref="H315:H319"/>
    <mergeCell ref="I315:I319"/>
    <mergeCell ref="J315:J319"/>
    <mergeCell ref="K315:K319"/>
    <mergeCell ref="L315:L319"/>
    <mergeCell ref="A315:A319"/>
    <mergeCell ref="B315:B319"/>
    <mergeCell ref="C315:C319"/>
    <mergeCell ref="D315:D319"/>
    <mergeCell ref="E315:E319"/>
    <mergeCell ref="F315:F319"/>
    <mergeCell ref="G315:G319"/>
    <mergeCell ref="H265:H269"/>
    <mergeCell ref="I265:I269"/>
    <mergeCell ref="J265:J269"/>
    <mergeCell ref="K265:K269"/>
    <mergeCell ref="L265:L269"/>
    <mergeCell ref="A265:A269"/>
    <mergeCell ref="B265:B269"/>
    <mergeCell ref="C265:C269"/>
    <mergeCell ref="D265:D269"/>
    <mergeCell ref="E265:E269"/>
    <mergeCell ref="F265:F269"/>
    <mergeCell ref="G265:G269"/>
    <mergeCell ref="H305:H309"/>
    <mergeCell ref="I305:I309"/>
    <mergeCell ref="J305:J309"/>
    <mergeCell ref="K305:K309"/>
    <mergeCell ref="L305:L309"/>
    <mergeCell ref="A305:A309"/>
    <mergeCell ref="B305:B309"/>
    <mergeCell ref="C305:C309"/>
    <mergeCell ref="D305:D309"/>
    <mergeCell ref="E305:E309"/>
    <mergeCell ref="F305:F309"/>
    <mergeCell ref="G305:G309"/>
    <mergeCell ref="D250:D254"/>
    <mergeCell ref="E250:E254"/>
    <mergeCell ref="F250:F254"/>
    <mergeCell ref="G250:G254"/>
    <mergeCell ref="H255:H259"/>
    <mergeCell ref="I255:I259"/>
    <mergeCell ref="J255:J259"/>
    <mergeCell ref="K255:K259"/>
    <mergeCell ref="L255:L259"/>
    <mergeCell ref="A255:A259"/>
    <mergeCell ref="B255:B259"/>
    <mergeCell ref="C255:C259"/>
    <mergeCell ref="D255:D259"/>
    <mergeCell ref="E255:E259"/>
    <mergeCell ref="F255:F259"/>
    <mergeCell ref="G255:G259"/>
    <mergeCell ref="H260:H264"/>
    <mergeCell ref="I260:I264"/>
    <mergeCell ref="J260:J264"/>
    <mergeCell ref="K260:K264"/>
    <mergeCell ref="L260:L264"/>
    <mergeCell ref="A260:A264"/>
    <mergeCell ref="B260:B264"/>
    <mergeCell ref="C260:C264"/>
    <mergeCell ref="D260:D264"/>
    <mergeCell ref="E260:E264"/>
    <mergeCell ref="F260:F264"/>
    <mergeCell ref="G260:G264"/>
    <mergeCell ref="H240:H244"/>
    <mergeCell ref="I240:I244"/>
    <mergeCell ref="J240:J244"/>
    <mergeCell ref="K240:K244"/>
    <mergeCell ref="L240:L244"/>
    <mergeCell ref="A240:A244"/>
    <mergeCell ref="B240:B244"/>
    <mergeCell ref="C240:C244"/>
    <mergeCell ref="D240:D244"/>
    <mergeCell ref="E240:E244"/>
    <mergeCell ref="F240:F244"/>
    <mergeCell ref="G240:G244"/>
    <mergeCell ref="H245:H249"/>
    <mergeCell ref="I245:I249"/>
    <mergeCell ref="J245:J249"/>
    <mergeCell ref="K245:K249"/>
    <mergeCell ref="L245:L249"/>
    <mergeCell ref="A245:A249"/>
    <mergeCell ref="B245:B249"/>
    <mergeCell ref="C245:C249"/>
    <mergeCell ref="D245:D249"/>
    <mergeCell ref="E245:E249"/>
    <mergeCell ref="F245:F249"/>
    <mergeCell ref="G245:G249"/>
    <mergeCell ref="H230:H234"/>
    <mergeCell ref="I230:I234"/>
    <mergeCell ref="J230:J234"/>
    <mergeCell ref="K230:K234"/>
    <mergeCell ref="L230:L234"/>
    <mergeCell ref="A230:A234"/>
    <mergeCell ref="B230:B234"/>
    <mergeCell ref="C230:C234"/>
    <mergeCell ref="D230:D234"/>
    <mergeCell ref="E230:E234"/>
    <mergeCell ref="F230:F234"/>
    <mergeCell ref="G230:G234"/>
    <mergeCell ref="H235:H239"/>
    <mergeCell ref="I235:I239"/>
    <mergeCell ref="J235:J239"/>
    <mergeCell ref="K235:K239"/>
    <mergeCell ref="L235:L239"/>
    <mergeCell ref="A235:A239"/>
    <mergeCell ref="B235:B239"/>
    <mergeCell ref="C235:C239"/>
    <mergeCell ref="D235:D239"/>
    <mergeCell ref="E235:E239"/>
    <mergeCell ref="F235:F239"/>
    <mergeCell ref="G235:G239"/>
    <mergeCell ref="H220:H224"/>
    <mergeCell ref="I220:I224"/>
    <mergeCell ref="J220:J224"/>
    <mergeCell ref="K220:K224"/>
    <mergeCell ref="L220:L224"/>
    <mergeCell ref="A220:A224"/>
    <mergeCell ref="B220:B224"/>
    <mergeCell ref="C220:C224"/>
    <mergeCell ref="D220:D224"/>
    <mergeCell ref="E220:E224"/>
    <mergeCell ref="F220:F224"/>
    <mergeCell ref="G220:G224"/>
    <mergeCell ref="H225:H229"/>
    <mergeCell ref="I225:I229"/>
    <mergeCell ref="J225:J229"/>
    <mergeCell ref="K225:K229"/>
    <mergeCell ref="L225:L229"/>
    <mergeCell ref="A225:A229"/>
    <mergeCell ref="B225:B229"/>
    <mergeCell ref="C225:C229"/>
    <mergeCell ref="D225:D229"/>
    <mergeCell ref="E225:E229"/>
    <mergeCell ref="F225:F229"/>
    <mergeCell ref="G225:G229"/>
    <mergeCell ref="H210:H214"/>
    <mergeCell ref="I210:I214"/>
    <mergeCell ref="J210:J214"/>
    <mergeCell ref="K210:K214"/>
    <mergeCell ref="L210:L214"/>
    <mergeCell ref="A210:A214"/>
    <mergeCell ref="B210:B214"/>
    <mergeCell ref="C210:C214"/>
    <mergeCell ref="D210:D214"/>
    <mergeCell ref="E210:E214"/>
    <mergeCell ref="F210:F214"/>
    <mergeCell ref="G210:G214"/>
    <mergeCell ref="H215:H219"/>
    <mergeCell ref="I215:I219"/>
    <mergeCell ref="J215:J219"/>
    <mergeCell ref="K215:K219"/>
    <mergeCell ref="L215:L219"/>
    <mergeCell ref="A215:A219"/>
    <mergeCell ref="B215:B219"/>
    <mergeCell ref="C215:C219"/>
    <mergeCell ref="D215:D219"/>
    <mergeCell ref="E215:E219"/>
    <mergeCell ref="F215:F219"/>
    <mergeCell ref="G215:G219"/>
    <mergeCell ref="H200:H204"/>
    <mergeCell ref="I200:I204"/>
    <mergeCell ref="J200:J204"/>
    <mergeCell ref="K200:K204"/>
    <mergeCell ref="L200:L204"/>
    <mergeCell ref="A200:A204"/>
    <mergeCell ref="B200:B204"/>
    <mergeCell ref="C200:C204"/>
    <mergeCell ref="D200:D204"/>
    <mergeCell ref="E200:E204"/>
    <mergeCell ref="F200:F204"/>
    <mergeCell ref="G200:G204"/>
    <mergeCell ref="H205:H209"/>
    <mergeCell ref="I205:I209"/>
    <mergeCell ref="J205:J209"/>
    <mergeCell ref="K205:K209"/>
    <mergeCell ref="L205:L209"/>
    <mergeCell ref="A205:A209"/>
    <mergeCell ref="B205:B209"/>
    <mergeCell ref="C205:C209"/>
    <mergeCell ref="D205:D209"/>
    <mergeCell ref="E205:E209"/>
    <mergeCell ref="F205:F209"/>
    <mergeCell ref="G205:G209"/>
    <mergeCell ref="H190:H194"/>
    <mergeCell ref="I190:I194"/>
    <mergeCell ref="J190:J194"/>
    <mergeCell ref="K190:K194"/>
    <mergeCell ref="L190:L194"/>
    <mergeCell ref="A190:A194"/>
    <mergeCell ref="B190:B194"/>
    <mergeCell ref="C190:C194"/>
    <mergeCell ref="D190:D194"/>
    <mergeCell ref="E190:E194"/>
    <mergeCell ref="F190:F194"/>
    <mergeCell ref="G190:G194"/>
    <mergeCell ref="H195:H199"/>
    <mergeCell ref="I195:I199"/>
    <mergeCell ref="J195:J199"/>
    <mergeCell ref="K195:K199"/>
    <mergeCell ref="L195:L199"/>
    <mergeCell ref="A195:A199"/>
    <mergeCell ref="B195:B199"/>
    <mergeCell ref="C195:C199"/>
    <mergeCell ref="D195:D199"/>
    <mergeCell ref="E195:E199"/>
    <mergeCell ref="F195:F199"/>
    <mergeCell ref="G195:G199"/>
    <mergeCell ref="H180:H184"/>
    <mergeCell ref="I180:I184"/>
    <mergeCell ref="J180:J184"/>
    <mergeCell ref="K180:K184"/>
    <mergeCell ref="L180:L184"/>
    <mergeCell ref="A180:A184"/>
    <mergeCell ref="B180:B184"/>
    <mergeCell ref="C180:C184"/>
    <mergeCell ref="D180:D184"/>
    <mergeCell ref="E180:E184"/>
    <mergeCell ref="F180:F184"/>
    <mergeCell ref="G180:G184"/>
    <mergeCell ref="H185:H189"/>
    <mergeCell ref="I185:I189"/>
    <mergeCell ref="J185:J189"/>
    <mergeCell ref="K185:K189"/>
    <mergeCell ref="L185:L189"/>
    <mergeCell ref="A185:A189"/>
    <mergeCell ref="B185:B189"/>
    <mergeCell ref="C185:C189"/>
    <mergeCell ref="D185:D189"/>
    <mergeCell ref="E185:E189"/>
    <mergeCell ref="F185:F189"/>
    <mergeCell ref="G185:G189"/>
    <mergeCell ref="H170:H174"/>
    <mergeCell ref="I170:I174"/>
    <mergeCell ref="J170:J174"/>
    <mergeCell ref="K170:K174"/>
    <mergeCell ref="L170:L174"/>
    <mergeCell ref="A170:A174"/>
    <mergeCell ref="B170:B174"/>
    <mergeCell ref="C170:C174"/>
    <mergeCell ref="D170:D174"/>
    <mergeCell ref="E170:E174"/>
    <mergeCell ref="F170:F174"/>
    <mergeCell ref="G170:G174"/>
    <mergeCell ref="H175:H179"/>
    <mergeCell ref="I175:I179"/>
    <mergeCell ref="J175:J179"/>
    <mergeCell ref="K175:K179"/>
    <mergeCell ref="L175:L179"/>
    <mergeCell ref="A175:A179"/>
    <mergeCell ref="B175:B179"/>
    <mergeCell ref="C175:C179"/>
    <mergeCell ref="D175:D179"/>
    <mergeCell ref="E175:E179"/>
    <mergeCell ref="F175:F179"/>
    <mergeCell ref="G175:G179"/>
    <mergeCell ref="H160:H164"/>
    <mergeCell ref="I160:I164"/>
    <mergeCell ref="J160:J164"/>
    <mergeCell ref="K160:K164"/>
    <mergeCell ref="L160:L164"/>
    <mergeCell ref="A160:A164"/>
    <mergeCell ref="B160:B164"/>
    <mergeCell ref="C160:C164"/>
    <mergeCell ref="D160:D164"/>
    <mergeCell ref="E160:E164"/>
    <mergeCell ref="F160:F164"/>
    <mergeCell ref="G160:G164"/>
    <mergeCell ref="H165:H169"/>
    <mergeCell ref="I165:I169"/>
    <mergeCell ref="J165:J169"/>
    <mergeCell ref="K165:K169"/>
    <mergeCell ref="L165:L169"/>
    <mergeCell ref="A165:A169"/>
    <mergeCell ref="B165:B169"/>
    <mergeCell ref="C165:C169"/>
    <mergeCell ref="D165:D169"/>
    <mergeCell ref="E165:E169"/>
    <mergeCell ref="F165:F169"/>
    <mergeCell ref="G165:G169"/>
    <mergeCell ref="H150:H154"/>
    <mergeCell ref="I150:I154"/>
    <mergeCell ref="J150:J154"/>
    <mergeCell ref="K150:K154"/>
    <mergeCell ref="L150:L154"/>
    <mergeCell ref="A150:A154"/>
    <mergeCell ref="B150:B154"/>
    <mergeCell ref="C150:C154"/>
    <mergeCell ref="D150:D154"/>
    <mergeCell ref="E150:E154"/>
    <mergeCell ref="F150:F154"/>
    <mergeCell ref="G150:G154"/>
    <mergeCell ref="H155:H159"/>
    <mergeCell ref="I155:I159"/>
    <mergeCell ref="J155:J159"/>
    <mergeCell ref="K155:K159"/>
    <mergeCell ref="L155:L159"/>
    <mergeCell ref="A155:A159"/>
    <mergeCell ref="B155:B159"/>
    <mergeCell ref="C155:C159"/>
    <mergeCell ref="D155:D159"/>
    <mergeCell ref="E155:E159"/>
    <mergeCell ref="F155:F159"/>
    <mergeCell ref="G155:G159"/>
    <mergeCell ref="H140:H144"/>
    <mergeCell ref="I140:I144"/>
    <mergeCell ref="J140:J144"/>
    <mergeCell ref="K140:K144"/>
    <mergeCell ref="L140:L144"/>
    <mergeCell ref="A140:A144"/>
    <mergeCell ref="B140:B144"/>
    <mergeCell ref="C140:C144"/>
    <mergeCell ref="D140:D144"/>
    <mergeCell ref="E140:E144"/>
    <mergeCell ref="F140:F144"/>
    <mergeCell ref="G140:G144"/>
    <mergeCell ref="H145:H149"/>
    <mergeCell ref="I145:I149"/>
    <mergeCell ref="J145:J149"/>
    <mergeCell ref="K145:K149"/>
    <mergeCell ref="L145:L149"/>
    <mergeCell ref="A145:A149"/>
    <mergeCell ref="B145:B149"/>
    <mergeCell ref="C145:C149"/>
    <mergeCell ref="D145:D149"/>
    <mergeCell ref="E145:E149"/>
    <mergeCell ref="F145:F149"/>
    <mergeCell ref="G145:G149"/>
    <mergeCell ref="H130:H134"/>
    <mergeCell ref="I130:I134"/>
    <mergeCell ref="J130:J134"/>
    <mergeCell ref="K130:K134"/>
    <mergeCell ref="L130:L134"/>
    <mergeCell ref="A130:A134"/>
    <mergeCell ref="B130:B134"/>
    <mergeCell ref="C130:C134"/>
    <mergeCell ref="D130:D134"/>
    <mergeCell ref="E130:E134"/>
    <mergeCell ref="F130:F134"/>
    <mergeCell ref="G130:G134"/>
    <mergeCell ref="H135:H139"/>
    <mergeCell ref="I135:I139"/>
    <mergeCell ref="J135:J139"/>
    <mergeCell ref="K135:K139"/>
    <mergeCell ref="L135:L139"/>
    <mergeCell ref="A135:A139"/>
    <mergeCell ref="B135:B139"/>
    <mergeCell ref="C135:C139"/>
    <mergeCell ref="D135:D139"/>
    <mergeCell ref="E135:E139"/>
    <mergeCell ref="F135:F139"/>
    <mergeCell ref="G135:G139"/>
    <mergeCell ref="H120:H124"/>
    <mergeCell ref="I120:I124"/>
    <mergeCell ref="J120:J124"/>
    <mergeCell ref="K120:K124"/>
    <mergeCell ref="L120:L124"/>
    <mergeCell ref="A120:A124"/>
    <mergeCell ref="B120:B124"/>
    <mergeCell ref="C120:C124"/>
    <mergeCell ref="D120:D124"/>
    <mergeCell ref="E120:E124"/>
    <mergeCell ref="F120:F124"/>
    <mergeCell ref="G120:G124"/>
    <mergeCell ref="H125:H129"/>
    <mergeCell ref="I125:I129"/>
    <mergeCell ref="J125:J129"/>
    <mergeCell ref="K125:K129"/>
    <mergeCell ref="L125:L129"/>
    <mergeCell ref="A125:A129"/>
    <mergeCell ref="B125:B129"/>
    <mergeCell ref="C125:C129"/>
    <mergeCell ref="D125:D129"/>
    <mergeCell ref="E125:E129"/>
    <mergeCell ref="F125:F129"/>
    <mergeCell ref="G125:G129"/>
    <mergeCell ref="H110:H114"/>
    <mergeCell ref="I110:I114"/>
    <mergeCell ref="J110:J114"/>
    <mergeCell ref="K110:K114"/>
    <mergeCell ref="L110:L114"/>
    <mergeCell ref="A110:A114"/>
    <mergeCell ref="B110:B114"/>
    <mergeCell ref="C110:C114"/>
    <mergeCell ref="D110:D114"/>
    <mergeCell ref="E110:E114"/>
    <mergeCell ref="F110:F114"/>
    <mergeCell ref="G110:G114"/>
    <mergeCell ref="H115:H119"/>
    <mergeCell ref="I115:I119"/>
    <mergeCell ref="J115:J119"/>
    <mergeCell ref="K115:K119"/>
    <mergeCell ref="L115:L119"/>
    <mergeCell ref="A115:A119"/>
    <mergeCell ref="B115:B119"/>
    <mergeCell ref="C115:C119"/>
    <mergeCell ref="D115:D119"/>
    <mergeCell ref="E115:E119"/>
    <mergeCell ref="F115:F119"/>
    <mergeCell ref="G115:G119"/>
    <mergeCell ref="H100:H104"/>
    <mergeCell ref="I100:I104"/>
    <mergeCell ref="J100:J104"/>
    <mergeCell ref="K100:K104"/>
    <mergeCell ref="L100:L104"/>
    <mergeCell ref="A100:A104"/>
    <mergeCell ref="B100:B104"/>
    <mergeCell ref="C100:C104"/>
    <mergeCell ref="D100:D104"/>
    <mergeCell ref="E100:E104"/>
    <mergeCell ref="F100:F104"/>
    <mergeCell ref="G100:G104"/>
    <mergeCell ref="H105:H109"/>
    <mergeCell ref="I105:I109"/>
    <mergeCell ref="J105:J109"/>
    <mergeCell ref="K105:K109"/>
    <mergeCell ref="L105:L109"/>
    <mergeCell ref="A105:A109"/>
    <mergeCell ref="B105:B109"/>
    <mergeCell ref="C105:C109"/>
    <mergeCell ref="D105:D109"/>
    <mergeCell ref="E105:E109"/>
    <mergeCell ref="F105:F109"/>
    <mergeCell ref="G105:G109"/>
    <mergeCell ref="J90:J94"/>
    <mergeCell ref="K90:K94"/>
    <mergeCell ref="L90:L94"/>
    <mergeCell ref="A90:A94"/>
    <mergeCell ref="B90:B94"/>
    <mergeCell ref="C90:C94"/>
    <mergeCell ref="D90:D94"/>
    <mergeCell ref="E90:E94"/>
    <mergeCell ref="F90:F94"/>
    <mergeCell ref="G90:G94"/>
    <mergeCell ref="H95:H99"/>
    <mergeCell ref="I95:I99"/>
    <mergeCell ref="J95:J99"/>
    <mergeCell ref="K95:K99"/>
    <mergeCell ref="L95:L99"/>
    <mergeCell ref="A95:A99"/>
    <mergeCell ref="B95:B99"/>
    <mergeCell ref="C95:C99"/>
    <mergeCell ref="D95:D99"/>
    <mergeCell ref="E95:E99"/>
    <mergeCell ref="F95:F99"/>
    <mergeCell ref="G95:G99"/>
    <mergeCell ref="A80:A84"/>
    <mergeCell ref="B80:B84"/>
    <mergeCell ref="C80:C84"/>
    <mergeCell ref="D80:D84"/>
    <mergeCell ref="E80:E84"/>
    <mergeCell ref="F80:F84"/>
    <mergeCell ref="G80:G84"/>
    <mergeCell ref="H85:H89"/>
    <mergeCell ref="I85:I89"/>
    <mergeCell ref="J85:J89"/>
    <mergeCell ref="K85:K89"/>
    <mergeCell ref="L85:L89"/>
    <mergeCell ref="A85:A89"/>
    <mergeCell ref="B85:B89"/>
    <mergeCell ref="C85:C89"/>
    <mergeCell ref="D85:D89"/>
    <mergeCell ref="E85:E89"/>
    <mergeCell ref="F85:F89"/>
    <mergeCell ref="G85:G89"/>
    <mergeCell ref="A70:A74"/>
    <mergeCell ref="B70:B74"/>
    <mergeCell ref="C70:C74"/>
    <mergeCell ref="D70:D74"/>
    <mergeCell ref="E70:E74"/>
    <mergeCell ref="F70:F74"/>
    <mergeCell ref="G70:G74"/>
    <mergeCell ref="H75:H79"/>
    <mergeCell ref="I75:I79"/>
    <mergeCell ref="J75:J79"/>
    <mergeCell ref="K75:K79"/>
    <mergeCell ref="L75:L79"/>
    <mergeCell ref="A75:A79"/>
    <mergeCell ref="B75:B79"/>
    <mergeCell ref="C75:C79"/>
    <mergeCell ref="D75:D79"/>
    <mergeCell ref="E75:E79"/>
    <mergeCell ref="F75:F79"/>
    <mergeCell ref="G75:G79"/>
    <mergeCell ref="A60:A64"/>
    <mergeCell ref="B60:B64"/>
    <mergeCell ref="C60:C64"/>
    <mergeCell ref="D60:D64"/>
    <mergeCell ref="E60:E64"/>
    <mergeCell ref="F60:F64"/>
    <mergeCell ref="G60:G64"/>
    <mergeCell ref="H65:H69"/>
    <mergeCell ref="I65:I69"/>
    <mergeCell ref="J65:J69"/>
    <mergeCell ref="K65:K69"/>
    <mergeCell ref="L65:L69"/>
    <mergeCell ref="A65:A69"/>
    <mergeCell ref="B65:B69"/>
    <mergeCell ref="C65:C69"/>
    <mergeCell ref="D65:D69"/>
    <mergeCell ref="E65:E69"/>
    <mergeCell ref="F65:F69"/>
    <mergeCell ref="G65:G69"/>
    <mergeCell ref="V170:V174"/>
    <mergeCell ref="V175:V179"/>
    <mergeCell ref="V180:V184"/>
    <mergeCell ref="V185:V189"/>
    <mergeCell ref="V190:V194"/>
    <mergeCell ref="V195:V199"/>
    <mergeCell ref="V200:V204"/>
    <mergeCell ref="V205:V209"/>
    <mergeCell ref="V210:V214"/>
    <mergeCell ref="V215:V219"/>
    <mergeCell ref="V220:V224"/>
    <mergeCell ref="V225:V229"/>
    <mergeCell ref="V230:V234"/>
    <mergeCell ref="V235:V239"/>
    <mergeCell ref="V240:V244"/>
    <mergeCell ref="H60:H64"/>
    <mergeCell ref="I60:I64"/>
    <mergeCell ref="J60:J64"/>
    <mergeCell ref="K60:K64"/>
    <mergeCell ref="L60:L64"/>
    <mergeCell ref="H70:H74"/>
    <mergeCell ref="I70:I74"/>
    <mergeCell ref="J70:J74"/>
    <mergeCell ref="K70:K74"/>
    <mergeCell ref="L70:L74"/>
    <mergeCell ref="H80:H84"/>
    <mergeCell ref="I80:I84"/>
    <mergeCell ref="J80:J84"/>
    <mergeCell ref="K80:K84"/>
    <mergeCell ref="L80:L84"/>
    <mergeCell ref="H90:H94"/>
    <mergeCell ref="I90:I94"/>
    <mergeCell ref="V85:V89"/>
    <mergeCell ref="V90:V94"/>
    <mergeCell ref="V95:V99"/>
    <mergeCell ref="V100:V104"/>
    <mergeCell ref="V105:V109"/>
    <mergeCell ref="V110:V114"/>
    <mergeCell ref="V115:V119"/>
    <mergeCell ref="V120:V124"/>
    <mergeCell ref="V125:V129"/>
    <mergeCell ref="V130:V134"/>
    <mergeCell ref="V135:V139"/>
    <mergeCell ref="V140:V144"/>
    <mergeCell ref="V145:V149"/>
    <mergeCell ref="V150:V154"/>
    <mergeCell ref="V155:V159"/>
    <mergeCell ref="V160:V164"/>
    <mergeCell ref="V165:V169"/>
    <mergeCell ref="V5:V9"/>
    <mergeCell ref="V10:V14"/>
    <mergeCell ref="V15:V19"/>
    <mergeCell ref="V20:V24"/>
    <mergeCell ref="V25:V29"/>
    <mergeCell ref="V30:V34"/>
    <mergeCell ref="V35:V39"/>
    <mergeCell ref="V40:V44"/>
    <mergeCell ref="V45:V49"/>
    <mergeCell ref="V50:V54"/>
    <mergeCell ref="V55:V59"/>
    <mergeCell ref="V60:V64"/>
    <mergeCell ref="V65:V69"/>
    <mergeCell ref="V70:V74"/>
    <mergeCell ref="V75:V79"/>
    <mergeCell ref="V80:V84"/>
    <mergeCell ref="A10:A14"/>
    <mergeCell ref="B10:B14"/>
    <mergeCell ref="C10:C14"/>
    <mergeCell ref="D10:D14"/>
    <mergeCell ref="E10:E14"/>
    <mergeCell ref="H40:H44"/>
    <mergeCell ref="I40:I44"/>
    <mergeCell ref="J40:J44"/>
    <mergeCell ref="K40:K44"/>
    <mergeCell ref="L40:L44"/>
    <mergeCell ref="A40:A44"/>
    <mergeCell ref="B40:B44"/>
    <mergeCell ref="C40:C44"/>
    <mergeCell ref="D40:D44"/>
    <mergeCell ref="E40:E44"/>
    <mergeCell ref="F40:F44"/>
    <mergeCell ref="G40:G44"/>
    <mergeCell ref="H35:H39"/>
    <mergeCell ref="I35:I39"/>
    <mergeCell ref="J35:J39"/>
    <mergeCell ref="K35:K39"/>
    <mergeCell ref="L35:L39"/>
    <mergeCell ref="A35:A39"/>
    <mergeCell ref="B35:B39"/>
    <mergeCell ref="C35:C39"/>
    <mergeCell ref="D35:D39"/>
    <mergeCell ref="E35:E39"/>
    <mergeCell ref="F35:F39"/>
    <mergeCell ref="G35:G39"/>
    <mergeCell ref="H5:H9"/>
    <mergeCell ref="I5:I9"/>
    <mergeCell ref="J5:J9"/>
    <mergeCell ref="K5:K9"/>
    <mergeCell ref="P3:U3"/>
    <mergeCell ref="A5:A9"/>
    <mergeCell ref="B5:B9"/>
    <mergeCell ref="C5:C9"/>
    <mergeCell ref="D5:D9"/>
    <mergeCell ref="E5:E9"/>
    <mergeCell ref="L5:L9"/>
    <mergeCell ref="F10:F14"/>
    <mergeCell ref="G10:G14"/>
    <mergeCell ref="H10:H14"/>
    <mergeCell ref="I10:I14"/>
    <mergeCell ref="J10:J14"/>
    <mergeCell ref="K10:K14"/>
    <mergeCell ref="L10:L14"/>
    <mergeCell ref="F5:F9"/>
    <mergeCell ref="G5:G9"/>
    <mergeCell ref="H25:H29"/>
    <mergeCell ref="I25:I29"/>
    <mergeCell ref="J25:J29"/>
    <mergeCell ref="K25:K29"/>
    <mergeCell ref="L25:L29"/>
    <mergeCell ref="A25:A29"/>
    <mergeCell ref="B25:B29"/>
    <mergeCell ref="C25:C29"/>
    <mergeCell ref="D25:D29"/>
    <mergeCell ref="E25:E29"/>
    <mergeCell ref="F25:F29"/>
    <mergeCell ref="G25:G29"/>
    <mergeCell ref="H30:H34"/>
    <mergeCell ref="I30:I34"/>
    <mergeCell ref="J30:J34"/>
    <mergeCell ref="K30:K34"/>
    <mergeCell ref="L30:L34"/>
    <mergeCell ref="A30:A34"/>
    <mergeCell ref="B30:B34"/>
    <mergeCell ref="C30:C34"/>
    <mergeCell ref="D30:D34"/>
    <mergeCell ref="E30:E34"/>
    <mergeCell ref="F30:F34"/>
    <mergeCell ref="G30:G34"/>
    <mergeCell ref="H15:H19"/>
    <mergeCell ref="I15:I19"/>
    <mergeCell ref="J15:J19"/>
    <mergeCell ref="K15:K19"/>
    <mergeCell ref="L15:L19"/>
    <mergeCell ref="A15:A19"/>
    <mergeCell ref="B15:B19"/>
    <mergeCell ref="C15:C19"/>
    <mergeCell ref="D15:D19"/>
    <mergeCell ref="E15:E19"/>
    <mergeCell ref="F15:F19"/>
    <mergeCell ref="G15:G19"/>
    <mergeCell ref="H20:H24"/>
    <mergeCell ref="I20:I24"/>
    <mergeCell ref="J20:J24"/>
    <mergeCell ref="K20:K24"/>
    <mergeCell ref="L20:L24"/>
    <mergeCell ref="A20:A24"/>
    <mergeCell ref="B20:B24"/>
    <mergeCell ref="C20:C24"/>
    <mergeCell ref="D20:D24"/>
    <mergeCell ref="E20:E24"/>
    <mergeCell ref="F20:F24"/>
    <mergeCell ref="G20:G24"/>
    <mergeCell ref="V895:V899"/>
    <mergeCell ref="V900:V904"/>
    <mergeCell ref="V905:V909"/>
    <mergeCell ref="V910:V914"/>
    <mergeCell ref="V915:V919"/>
    <mergeCell ref="V920:V924"/>
    <mergeCell ref="V925:V929"/>
    <mergeCell ref="V930:V934"/>
    <mergeCell ref="V935:V939"/>
    <mergeCell ref="V940:V944"/>
    <mergeCell ref="V945:V949"/>
    <mergeCell ref="V950:V954"/>
    <mergeCell ref="V955:V959"/>
    <mergeCell ref="V960:V964"/>
    <mergeCell ref="V965:V969"/>
    <mergeCell ref="V970:V974"/>
    <mergeCell ref="V975:V979"/>
    <mergeCell ref="V810:V814"/>
    <mergeCell ref="V815:V819"/>
    <mergeCell ref="V820:V824"/>
    <mergeCell ref="V825:V829"/>
    <mergeCell ref="V830:V834"/>
    <mergeCell ref="V835:V839"/>
    <mergeCell ref="V840:V844"/>
    <mergeCell ref="V845:V849"/>
    <mergeCell ref="V850:V854"/>
    <mergeCell ref="V855:V859"/>
    <mergeCell ref="V860:V864"/>
    <mergeCell ref="V865:V869"/>
    <mergeCell ref="V870:V874"/>
    <mergeCell ref="V875:V879"/>
    <mergeCell ref="V880:V884"/>
    <mergeCell ref="V885:V889"/>
    <mergeCell ref="V890:V894"/>
    <mergeCell ref="V1145:V1149"/>
    <mergeCell ref="V1150:V1154"/>
    <mergeCell ref="V1155:V1159"/>
    <mergeCell ref="V1160:V1164"/>
    <mergeCell ref="V1165:V1169"/>
    <mergeCell ref="V1170:V1174"/>
    <mergeCell ref="V1175:V1179"/>
    <mergeCell ref="V1180:V1184"/>
    <mergeCell ref="V1185:V1189"/>
    <mergeCell ref="V1225:V1229"/>
    <mergeCell ref="V1230:V1234"/>
    <mergeCell ref="V1235:V1239"/>
    <mergeCell ref="V1240:V1244"/>
    <mergeCell ref="V1245:V1249"/>
    <mergeCell ref="V1190:V1194"/>
    <mergeCell ref="V1195:V1199"/>
    <mergeCell ref="V1200:V1204"/>
    <mergeCell ref="V1205:V1209"/>
    <mergeCell ref="V1210:V1214"/>
    <mergeCell ref="V1215:V1219"/>
    <mergeCell ref="V1220:V1224"/>
    <mergeCell ref="V1060:V1064"/>
    <mergeCell ref="V1065:V1069"/>
    <mergeCell ref="V1070:V1074"/>
    <mergeCell ref="V1075:V1079"/>
    <mergeCell ref="V1080:V1084"/>
    <mergeCell ref="V1085:V1089"/>
    <mergeCell ref="V1090:V1094"/>
    <mergeCell ref="V1095:V1099"/>
    <mergeCell ref="V1100:V1104"/>
    <mergeCell ref="V1105:V1109"/>
    <mergeCell ref="V1110:V1114"/>
    <mergeCell ref="V1115:V1119"/>
    <mergeCell ref="V1120:V1124"/>
    <mergeCell ref="V1125:V1129"/>
    <mergeCell ref="V1130:V1134"/>
    <mergeCell ref="V1135:V1139"/>
    <mergeCell ref="V1140:V1144"/>
    <mergeCell ref="V730:V734"/>
    <mergeCell ref="V980:V984"/>
    <mergeCell ref="V985:V989"/>
    <mergeCell ref="V990:V994"/>
    <mergeCell ref="V995:V999"/>
    <mergeCell ref="V1000:V1004"/>
    <mergeCell ref="V1005:V1009"/>
    <mergeCell ref="V1010:V1014"/>
    <mergeCell ref="V1015:V1019"/>
    <mergeCell ref="V1020:V1024"/>
    <mergeCell ref="V1025:V1029"/>
    <mergeCell ref="V1030:V1034"/>
    <mergeCell ref="V1035:V1039"/>
    <mergeCell ref="V1040:V1044"/>
    <mergeCell ref="V1045:V1049"/>
    <mergeCell ref="V1050:V1054"/>
    <mergeCell ref="V1055:V1059"/>
    <mergeCell ref="V735:V739"/>
    <mergeCell ref="V740:V744"/>
    <mergeCell ref="V745:V749"/>
    <mergeCell ref="V750:V754"/>
    <mergeCell ref="V755:V759"/>
    <mergeCell ref="V760:V764"/>
    <mergeCell ref="V765:V769"/>
    <mergeCell ref="V770:V774"/>
    <mergeCell ref="V775:V779"/>
    <mergeCell ref="V780:V784"/>
    <mergeCell ref="V785:V789"/>
    <mergeCell ref="V790:V794"/>
    <mergeCell ref="V795:V799"/>
    <mergeCell ref="V800:V804"/>
    <mergeCell ref="V805:V809"/>
    <mergeCell ref="V645:V649"/>
    <mergeCell ref="V650:V654"/>
    <mergeCell ref="V655:V659"/>
    <mergeCell ref="V660:V664"/>
    <mergeCell ref="V665:V669"/>
    <mergeCell ref="V670:V674"/>
    <mergeCell ref="V675:V679"/>
    <mergeCell ref="V680:V684"/>
    <mergeCell ref="V685:V689"/>
    <mergeCell ref="V690:V694"/>
    <mergeCell ref="V695:V699"/>
    <mergeCell ref="V700:V704"/>
    <mergeCell ref="V705:V709"/>
    <mergeCell ref="V710:V714"/>
    <mergeCell ref="V715:V719"/>
    <mergeCell ref="V720:V724"/>
    <mergeCell ref="V725:V729"/>
    <mergeCell ref="V560:V564"/>
    <mergeCell ref="V565:V569"/>
    <mergeCell ref="V570:V574"/>
    <mergeCell ref="V575:V579"/>
    <mergeCell ref="V580:V584"/>
    <mergeCell ref="V585:V589"/>
    <mergeCell ref="V590:V594"/>
    <mergeCell ref="V595:V599"/>
    <mergeCell ref="V600:V604"/>
    <mergeCell ref="V605:V609"/>
    <mergeCell ref="V610:V614"/>
    <mergeCell ref="V615:V619"/>
    <mergeCell ref="V620:V624"/>
    <mergeCell ref="V625:V629"/>
    <mergeCell ref="V630:V634"/>
    <mergeCell ref="V635:V639"/>
    <mergeCell ref="V640:V644"/>
    <mergeCell ref="V475:V479"/>
    <mergeCell ref="V480:V484"/>
    <mergeCell ref="V485:V489"/>
    <mergeCell ref="V490:V494"/>
    <mergeCell ref="V495:V499"/>
    <mergeCell ref="V500:V504"/>
    <mergeCell ref="V505:V509"/>
    <mergeCell ref="V510:V514"/>
    <mergeCell ref="V515:V519"/>
    <mergeCell ref="V520:V524"/>
    <mergeCell ref="V525:V529"/>
    <mergeCell ref="V530:V534"/>
    <mergeCell ref="V535:V539"/>
    <mergeCell ref="V540:V544"/>
    <mergeCell ref="V545:V549"/>
    <mergeCell ref="V550:V554"/>
    <mergeCell ref="V555:V559"/>
    <mergeCell ref="V390:V394"/>
    <mergeCell ref="V395:V399"/>
    <mergeCell ref="V400:V404"/>
    <mergeCell ref="V405:V409"/>
    <mergeCell ref="V410:V414"/>
    <mergeCell ref="V415:V419"/>
    <mergeCell ref="V420:V424"/>
    <mergeCell ref="V425:V429"/>
    <mergeCell ref="V430:V434"/>
    <mergeCell ref="V435:V439"/>
    <mergeCell ref="V440:V444"/>
    <mergeCell ref="V445:V449"/>
    <mergeCell ref="V450:V454"/>
    <mergeCell ref="V455:V459"/>
    <mergeCell ref="V460:V464"/>
    <mergeCell ref="V465:V469"/>
    <mergeCell ref="V470:V474"/>
    <mergeCell ref="V305:V309"/>
    <mergeCell ref="V310:V314"/>
    <mergeCell ref="V315:V319"/>
    <mergeCell ref="V320:V324"/>
    <mergeCell ref="V325:V329"/>
    <mergeCell ref="V330:V334"/>
    <mergeCell ref="V335:V339"/>
    <mergeCell ref="V340:V344"/>
    <mergeCell ref="V345:V349"/>
    <mergeCell ref="V350:V354"/>
    <mergeCell ref="V355:V359"/>
    <mergeCell ref="V360:V364"/>
    <mergeCell ref="V365:V369"/>
    <mergeCell ref="V370:V374"/>
    <mergeCell ref="V375:V379"/>
    <mergeCell ref="V380:V384"/>
    <mergeCell ref="V385:V389"/>
    <mergeCell ref="H300:H304"/>
    <mergeCell ref="I300:I304"/>
    <mergeCell ref="J300:J304"/>
    <mergeCell ref="K300:K304"/>
    <mergeCell ref="L300:L304"/>
    <mergeCell ref="A300:A304"/>
    <mergeCell ref="B300:B304"/>
    <mergeCell ref="C300:C304"/>
    <mergeCell ref="D300:D304"/>
    <mergeCell ref="E300:E304"/>
    <mergeCell ref="F300:F304"/>
    <mergeCell ref="G300:G304"/>
    <mergeCell ref="V245:V249"/>
    <mergeCell ref="V250:V254"/>
    <mergeCell ref="V255:V259"/>
    <mergeCell ref="V260:V264"/>
    <mergeCell ref="V265:V269"/>
    <mergeCell ref="V270:V274"/>
    <mergeCell ref="V275:V279"/>
    <mergeCell ref="V280:V284"/>
    <mergeCell ref="V285:V289"/>
    <mergeCell ref="V290:V294"/>
    <mergeCell ref="V295:V299"/>
    <mergeCell ref="V300:V304"/>
    <mergeCell ref="H250:H254"/>
    <mergeCell ref="I250:I254"/>
    <mergeCell ref="J250:J254"/>
    <mergeCell ref="K250:K254"/>
    <mergeCell ref="L250:L254"/>
    <mergeCell ref="A250:A254"/>
    <mergeCell ref="B250:B254"/>
    <mergeCell ref="C250:C254"/>
    <mergeCell ref="H290:H294"/>
    <mergeCell ref="I290:I294"/>
    <mergeCell ref="J290:J294"/>
    <mergeCell ref="K290:K294"/>
    <mergeCell ref="L290:L294"/>
    <mergeCell ref="A290:A294"/>
    <mergeCell ref="B290:B294"/>
    <mergeCell ref="C290:C294"/>
    <mergeCell ref="D290:D294"/>
    <mergeCell ref="E290:E294"/>
    <mergeCell ref="F290:F294"/>
    <mergeCell ref="G290:G294"/>
    <mergeCell ref="H295:H299"/>
    <mergeCell ref="I295:I299"/>
    <mergeCell ref="J295:J299"/>
    <mergeCell ref="K295:K299"/>
    <mergeCell ref="L295:L299"/>
    <mergeCell ref="A295:A299"/>
    <mergeCell ref="B295:B299"/>
    <mergeCell ref="C295:C299"/>
    <mergeCell ref="D295:D299"/>
    <mergeCell ref="E295:E299"/>
    <mergeCell ref="F295:F299"/>
    <mergeCell ref="G295:G299"/>
    <mergeCell ref="H280:H284"/>
    <mergeCell ref="I280:I284"/>
    <mergeCell ref="J280:J284"/>
    <mergeCell ref="K280:K284"/>
    <mergeCell ref="L280:L284"/>
    <mergeCell ref="A280:A284"/>
    <mergeCell ref="B280:B284"/>
    <mergeCell ref="C280:C284"/>
    <mergeCell ref="D280:D284"/>
    <mergeCell ref="E280:E284"/>
    <mergeCell ref="F280:F284"/>
    <mergeCell ref="G280:G284"/>
    <mergeCell ref="H285:H289"/>
    <mergeCell ref="I285:I289"/>
    <mergeCell ref="J285:J289"/>
    <mergeCell ref="K285:K289"/>
    <mergeCell ref="L285:L289"/>
    <mergeCell ref="A285:A289"/>
    <mergeCell ref="B285:B289"/>
    <mergeCell ref="C285:C289"/>
    <mergeCell ref="D285:D289"/>
    <mergeCell ref="E285:E289"/>
    <mergeCell ref="F285:F289"/>
    <mergeCell ref="G285:G289"/>
    <mergeCell ref="H270:H274"/>
    <mergeCell ref="I270:I274"/>
    <mergeCell ref="J270:J274"/>
    <mergeCell ref="K270:K274"/>
    <mergeCell ref="L270:L274"/>
    <mergeCell ref="A270:A274"/>
    <mergeCell ref="B270:B274"/>
    <mergeCell ref="C270:C274"/>
    <mergeCell ref="D270:D274"/>
    <mergeCell ref="E270:E274"/>
    <mergeCell ref="F270:F274"/>
    <mergeCell ref="G270:G274"/>
    <mergeCell ref="H275:H279"/>
    <mergeCell ref="I275:I279"/>
    <mergeCell ref="J275:J279"/>
    <mergeCell ref="K275:K279"/>
    <mergeCell ref="L275:L279"/>
    <mergeCell ref="A275:A279"/>
    <mergeCell ref="B275:B279"/>
    <mergeCell ref="C275:C279"/>
    <mergeCell ref="D275:D279"/>
    <mergeCell ref="E275:E279"/>
    <mergeCell ref="F275:F279"/>
    <mergeCell ref="G275:G279"/>
  </mergeCells>
  <dataValidations count="3">
    <dataValidation type="decimal" allowBlank="1" showDropDown="1" showInputMessage="1" prompt="Indicar sólo número de CENS" sqref="D5 D10 D15 D20 D25 D30 D35 D40 D45 D50 D55 D60 D65 D70 D75 D80 D85 D90 D95 D100 D105 D110 D115 D120 D125 D130 D135 D140 D145 D150 D155 D160 D165 D170 D175 D180 D185 D190 D195 D200 D205 D210 D215 D220 D225 D230 D235 D240 D245 D250 D255 D260 D265 D270 D275 D280 D285 D290 D295 D300 D305 D310 D315 D320 D325 D330 D335 D340 D345 D350 D355 D360 D365 D370 D375 D380 D385 D390 D395 D400 D405 D410 D415 D420 D425 D430 D435 D440 D445 D450 D455 D460 D465 D470 D475 D480 D485 D490 D495 D500 D505 D510 D515 D520 D525 D530 D535 D540 D545 D550 D555 D560 D565 D570 D575 D580 D585 D590 D595 D600 D605 D610 D615 D620 D625 D630 D635 D640 D645 D650 D655 D660 D665 D670 D675 D680 D685 D690 D695 D700 D705 D710 D715 D720 D725 D730 D735 D740 D745 D750 D755 D760 D765 D770 D775 D780 D785 D790 D795 D800 D805 D810 D815 D820 D825 D830 D835 D840 D845 D850 D855 D860 D865 D870 D875 D880 D885 D890 D895 D900 D905 D910 D915 D920 D925 D930 D935 D940 D945 D950 D955 D960 D965 D970 D975 D980 D985 D990 D995 D1000 D1005 D1010 D1015 D1020 D1025 D1030 D1035 D1040 D1045 D1050 D1055 D1060 D1065 D1070 D1075 D1080 D1085 D1090 D1095 D1100 D1105 D1110 D1115 D1120 D1125 D1130 D1135 D1140 D1145 D1150 D1155 D1160 D1165 D1170 D1175 D1180 D1185 D1190 D1195 D1200 D1205 D1210 D1215 D1220 D1225 D1230 D1235 D1240 D1245">
      <formula1>400</formula1>
      <formula2>600</formula2>
    </dataValidation>
    <dataValidation type="decimal" allowBlank="1" showDropDown="1" showInputMessage="1" prompt="Indicar cantidad de estudiantes que integran la comisión" sqref="K5 K10 K15 K20 K25 K30 K35 K40 K45 K50 K55 K60 K65 K70 K75 K80 K85 K90 K95 K100 K105 K110 K115 K120 K125 K130 K135 K140 K145 K150 K155 K160 K165 K170 K175 K180 K185 K190 K195 K200 K205 K210 K215 K220 K225 K230 K235 K240 K245 K250 K255 K260 K265 K270 K275 K280 K285 K290 K295 K300 K305 K310 K315 K320 K325 K330 K335 K340 K345 K350 K355 K360 K365 K370 K375 K380 K385 K390 K395 K400 K405 K410 K415 K420 K425 K430 K435 K440 K445 K450 K455 K460 K465 K470 K475 K480 K485 K490 K495 K500 K505 K510 K515 K520 K525 K530 K535 K540 K545 K550 K555 K560 K565 K570 K575 K580 K585 K590 K595 K600 K605 K610 K615 K620 K625 K630 K635 K640 K645 K650 K655 K660 K665 K670 K675 K680 K685 K690 K695 K700 K705 K710 K715 K720 K725 K730 K735 K740 K745 K750 K755 K760 K765 K770 K775 K780 K785 K790 K795 K800 K805 K810 K815 K820 K825 K830 K835 K840 K845 K850 K855 K860 K865 K870 K875 K880 K885 K890 K895 K900 K905 K910 K915 K920 K925 K930 K935 K940 K945 K950 K955 K960 K965 K970 K975 K980 K985 K990 K995 K1000 K1005 K1010 K1015 K1020 K1025 K1030 K1035 K1040 K1045 K1050 K1055 K1060 K1065 K1070 K1075 K1080 K1085 K1090 K1095 K1100 K1105 K1110 K1115 K1120 K1125 K1130 K1135 K1140 K1145 K1150 K1155 K1160 K1165 K1170 K1175 K1180 K1185 K1190 K1195 K1200 K1205 K1210 K1215 K1220 K1225 K1230 K1235 K1240 K1245">
      <formula1>1</formula1>
      <formula2>100</formula2>
    </dataValidation>
    <dataValidation type="list" allowBlank="1" showInputMessage="1" prompt="Seleccionar Región Educativa" sqref="A5 A10 A15 A20 A25 A30 A35 A40 A45 A50 A55 A60 A65 A70 A75 A80 A85 A90 A95 A100 A105 A110 A115 A120 A125 A130 A135 A140 A145 A150 A155 A160 A165 A170 A175 A180 A185 A190 A195 A200 A205 A210 A215 A220 A225 A230 A235 A240 A245 A250 A255 A260 A265 A270 A275 A280 A285 A290 A295 A300 A305 A310 A315 A320 A325 A330 A335 A340 A345 A350 A355 A360 A365 A370 A375 A380 A385 A390 A395 A400 A405 A410 A415 A420 A425 A430 A435 A440 A445 A450 A455 A460 A465 A470 A475 A480 A485 A490 A495 A500 A505 A510 A515 A520 A525 A530 A535 A540 A545 A550 A555 A560 A565 A570 A575 A580 A585 A590 A595 A600 A605 A610 A615 A620 A625 A630 A635 A640 A645 A650 A655 A660 A665 A670 A675 A680 A685 A690 A695 A700 A705 A710 A715 A720 A725 A730 A735 A740 A745 A750 A755 A760 A765 A770 A775 A780 A785 A790 A795 A800 A805 A810 A815 A820 A825 A830 A835 A840 A845 A850 A855 A860 A865 A870 A875 A880 A885 A890 A895 A900 A905 A910 A915 A920 A925 A930 A935 A940 A945 A950 A955 A960 A965 A970 A975 A980 A985 A990 A995 A1000 A1005 A1010 A1015 A1020 A1025 A1030 A1035 A1040 A1045 A1050 A1055 A1060 A1065 A1070 A1075 A1080 A1085 A1090 A1095 A1100 A1105 A1110 A1115 A1120 A1125 A1130 A1135 A1140 A1145 A1150 A1155 A1160 A1165 A1170 A1175 A1180 A1185 A1190 A1195 A1200 A1205 A1210 A1215 A1220 A1225 A1230 A1235 A1240 A1245">
      <formula1>"1,2,3,4,5,6,7,8,9,10,11,12,13,14,15,16,17,18,19,20,21,22,23,24,25"</formula1>
    </dataValidation>
  </dataValidations>
  <printOptions horizontalCentered="1" gridLines="1"/>
  <pageMargins left="0.25" right="0.25" top="0.75" bottom="0.75" header="0" footer="0"/>
  <pageSetup paperSize="5" fitToHeight="0" pageOrder="overThenDown" orientation="landscape" cellComments="atEnd"/>
  <extLst>
    <ext xmlns:x14="http://schemas.microsoft.com/office/spreadsheetml/2009/9/main" uri="{CCE6A557-97BC-4b89-ADB6-D9C93CAAB3DF}">
      <x14:dataValidations xmlns:xm="http://schemas.microsoft.com/office/excel/2006/main" count="5">
        <x14:dataValidation type="list" allowBlank="1" showInputMessage="1" prompt="Seleccionar Distrito">
          <x14:formula1>
            <xm:f>VALIDACIÓN!$A$1:$A$137</xm:f>
          </x14:formula1>
          <xm:sqref>B5 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B510 B515 B520 B525 B530 B535 B540 B545 B550 B555 B560 B565 B570 B575 B580 B585 B590 B595 B600 B605 B610 B615 B620 B625 B630 B635 B640 B645 B650 B655 B660 B665 B670 B675 B680 B685 B690 B695 B700 B705 B710 B715 B720 B725 B730 B735 B740 B745 B750 B755 B760 B765 B770 B775 B780 B785 B790 B795 B800 B805 B810 B815 B820 B825 B830 B835 B840 B845 B850 B855 B860 B865 B870 B875 B880 B885 B890 B895 B900 B905 B910 B915 B920 B925 B930 B935 B940 B945 B950 B955 B960 B965 B970 B975 B980 B985 B990 B995 B1000 B1005 B1010 B1015 B1020 B1025 B1030 B1035 B1040 B1045 B1050 B1055 B1060 B1065 B1070 B1075 B1080 B1085 B1090 B1095 B1100 B1105 B1110 B1115 B1120 B1125 B1130 B1135 B1140 B1145 B1150 B1155 B1160 B1165 B1170 B1175 B1180 B1185 B1190 B1195 B1200 B1205 B1210 B1215 B1220 B1225 B1230 B1235 B1240 B1245</xm:sqref>
        </x14:dataValidation>
        <x14:dataValidation type="list" allowBlank="1" showInputMessage="1" prompt="Indicar TURNO de funcionamiento de la comisión">
          <x14:formula1>
            <xm:f>VALIDACIÓN!$N$1:$N$3</xm:f>
          </x14:formula1>
          <xm:sqref>J5 J10 J15 J20 J25 J30 J35 J40 J45 J50 J55 J60 J65 J70 J75 J80 J85 J90 J95 J100 J105 J110 J115 J120 J125 J130 J135 J140 J145 J150 J155 J160 J165 J170 J175 J180 J185 J190 J195 J200 J205 J210 J215 J220 J225 J230 J235 J240 J245 J250 J255 J260 J265 J270 J275 J280 J285 J290 J295 J300 J305 J310 J315 J320 J325 J330 J335 J340 J345 J350 J355 J360 J365 J370 J375 J380 J385 J390 J395 J400 J405 J410 J415 J420 J425 J430 J435 J440 J445 J450 J455 J460 J465 J470 J475 J480 J485 J490 J495 J500 J505 J510 J515 J520 J525 J530 J535 J540 J545 J550 J555 J560 J565 J570 J575 J580 J585 J590 J595 J600 J605 J610 J615 J620 J625 J630 J635 J640 J645 J650 J655 J660 J665 J670 J675 J680 J685 J690 J695 J700 J705 J710 J715 J720 J725 J730 J735 J740 J745 J750 J755 J760 J765 J770 J775 J780 J785 J790 J795 J800 J805 J810 J815 J820 J825 J830 J835 J840 J845 J850 J855 J860 J865 J870 J875 J880 J885 J890 J895 J900 J905 J910 J915 J920 J925 J930 J935 J940 J945 J950 J955 J960 J965 J970 J975 J980 J985 J990 J995 J1000 J1005 J1010 J1015 J1020 J1025 J1030 J1035 J1040 J1045 J1050 J1055 J1060 J1065 J1070 J1075 J1080 J1085 J1090 J1095 J1100 J1105 J1110 J1115 J1120 J1125 J1130 J1135 J1140 J1145 J1150 J1155 J1160 J1165 J1170 J1175 J1180 J1185 J1190 J1195 J1200 J1205 J1210 J1215 J1220 J1225 J1230 J1235 J1240 J1245</xm:sqref>
        </x14:dataValidation>
        <x14:dataValidation type="list" allowBlank="1" showInputMessage="1" prompt="Indicar ORIENTACIÓN de la Comisión">
          <x14:formula1>
            <xm:f>VALIDACIÓN!$L$1:$L$2</xm:f>
          </x14:formula1>
          <xm:sqref>H5 H10 H15 H20 H25 H30 H35 H40 H45 H50 H55 H60 H65 H70 H75 H80 H85 H90 H95 H100 H105 H110 H115 H120 H125 H130 H135 H140 H145 H150 H155 H160 H165 H170 H175 H180 H185 H190 H195 H200 H205 H210 H215 H220 H225 H230 H235 H240 H245 H250 H255 H260 H265 H270 H275 H280 H285 H290 H295 H300 H305 H310 H315 H320 H325 H330 H335 H340 H345 H350 H355 H360 H365 H370 H375 H380 H385 H390 H395 H400 H405 H410 H415 H420 H425 H430 H435 H440 H445 H450 H455 H460 H465 H470 H475 H480 H485 H490 H495 H500 H505 H510 H515 H520 H525 H530 H535 H540 H545 H550 H555 H560 H565 H570 H575 H580 H585 H590 H595 H600 H605 H610 H615 H620 H625 H630 H635 H640 H645 H650 H655 H660 H665 H670 H675 H680 H685 H690 H695 H700 H705 H710 H715 H720 H725 H730 H735 H740 H745 H750 H755 H760 H765 H770 H775 H780 H785 H790 H795 H800 H805 H810 H815 H820 H825 H830 H835 H840 H845 H850 H855 H860 H865 H870 H875 H880 H885 H890 H895 H900 H905 H910 H915 H920 H925 H930 H935 H940 H945 H950 H955 H960 H965 H970 H975 H980 H985 H990 H995 H1000 H1005 H1010 H1015 H1020 H1025 H1030 H1035 H1040 H1045 H1050 H1055 H1060 H1065 H1070 H1075 H1080 H1085 H1090 H1095 H1100 H1105 H1110 H1115 H1120 H1125 H1130 H1135 H1140 H1145 H1150 H1155 H1160 H1165 H1170 H1175 H1180 H1185 H1190 H1195 H1200 H1205 H1210 H1215 H1220 H1225 H1230 H1235 H1240 H1245</xm:sqref>
        </x14:dataValidation>
        <x14:dataValidation type="list" allowBlank="1" showInputMessage="1" prompt="Indicar AÑO y CUATRIMESTRE de la comisión">
          <x14:formula1>
            <xm:f>VALIDACIÓN!$J$6:$J$11</xm:f>
          </x14:formula1>
          <xm:sqref>I5 I10 I15 I20 I25 I30 I35 I40 I45 I50 I55 I60 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 I415 I420 I425 I430 I435 I440 I445 I450 I455 I460 I465 I470 I475 I480 I485 I490 I495 I500 I505 I510 I515 I520 I525 I530 I535 I540 I545 I550 I555 I560 I565 I570 I575 I580 I585 I590 I595 I600 I605 I610 I615 I620 I625 I630 I635 I640 I645 I650 I655 I660 I665 I670 I675 I680 I685 I690 I695 I700 I705 I710 I715 I720 I725 I730 I735 I740 I745 I750 I755 I760 I765 I770 I775 I780 I785 I790 I795 I800 I805 I810 I815 I820 I825 I830 I835 I840 I845 I850 I855 I860 I865 I870 I875 I880 I885 I890 I895 I900 I905 I910 I915 I920 I925 I930 I935 I940 I945 I950 I955 I960 I965 I970 I975 I980 I985 I990 I995 I1000 I1005 I1010 I1015 I1020 I1025 I1030 I1035 I1040 I1045 I1050 I1055 I1060 I1065 I1070 I1075 I1080 I1085 I1090 I1095 I1100 I1105 I1110 I1115 I1120 I1125 I1130 I1135 I1140 I1145 I1150 I1155 I1160 I1165 I1170 I1175 I1180 I1185 I1190 I1195 I1200 I1205 I1210 I1215 I1220 I1225 I1230 I1235 I1240 I1245</xm:sqref>
        </x14:dataValidation>
        <x14:dataValidation type="list" allowBlank="1">
          <x14:formula1>
            <xm:f>#REF!</xm:f>
          </x14:formula1>
          <xm:sqref>V5 V10 V15 V20 V25 V30 V35 V40 V45 V50 V55 V60 V65 V70 V75 V80 V85 V90 V95 V100 V105 V110 V115 V120 V125 V130 V135 V140 V145 V150 V155 V160 V165 V170 V175 V180 V185 V190 V195 V200 V205 V210 V215 V220 V225 V230 V235 V240 V245 V250 V255 V260 V265 V270 V275 V280 V285 V290 V295 V300 V305 V310 V315 V320 V325 V330 V335 V340 V345 V350 V355 V360 V365 V370 V375 V380 V385 V390 V395 V400 V405 V410 V415 V420 V425 V430 V435 V440 V445 V450 V455 V460 V465 V470 V475 V480 V485 V490 V495 V500 V505 V510 V515 V520 V525 V530 V535 V540 V545 V550 V555 V560 V565 V570 V575 V580 V585 V590 V595 V600 V605 V610 V615 V620 V625 V630 V635 V640 V645 V650 V655 V660 V665 V670 V675 V680 V685 V690 V695 V700 V705 V710 V715 V720 V725 V730 V735 V740 V745 V750 V755 V760 V765 V770 V775 V780 V785 V790 V795 V800 V805 V810 V815 V820 V825 V830 V835 V840 V845 V850 V855 V860 V865 V870 V875 V880 V885 V890 V895 V900 V905 V910 V915 V920 V925 V930 V935 V940 V945 V950 V955 V960 V965 V970 V975 V980 V985 V990 V995 V1000 V1005 V1010 V1015 V1020 V1025 V1030 V1035 V1040 V1045 V1050 V1055 V1060 V1065 V1070 V1075 V1080 V1085 V1090 V1095 V1100 V1105 V1110 V1115 V1120 V1125 V1130 V1135 V1140 V1145 V1150 V1155 V1160 V1165 V1170 V1175 V1180 V1185 V1190 V1195 V1200 V1205 V1210 V1215 V1220 V1225 V1230 V1235 V1240 V1245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959C"/>
    <outlinePr summaryBelow="0" summaryRight="0"/>
    <pageSetUpPr fitToPage="1"/>
  </sheetPr>
  <dimension ref="A1:V1254"/>
  <sheetViews>
    <sheetView showGridLines="0" tabSelected="1" topLeftCell="E1" workbookViewId="0">
      <pane ySplit="4" topLeftCell="A157" activePane="bottomLeft" state="frozen"/>
      <selection pane="bottomLeft" activeCell="W1" sqref="W1:X1048576"/>
    </sheetView>
  </sheetViews>
  <sheetFormatPr baseColWidth="10" defaultColWidth="12.5703125" defaultRowHeight="15.75" customHeight="1"/>
  <cols>
    <col min="1" max="1" width="5.5703125" customWidth="1"/>
    <col min="2" max="2" width="14" customWidth="1"/>
    <col min="3" max="3" width="8.85546875" customWidth="1"/>
    <col min="4" max="4" width="8.5703125" customWidth="1"/>
    <col min="8" max="8" width="8.42578125" customWidth="1"/>
    <col min="10" max="10" width="8.5703125" customWidth="1"/>
    <col min="11" max="11" width="9.5703125" customWidth="1"/>
    <col min="12" max="12" width="9.5703125" hidden="1" customWidth="1"/>
    <col min="13" max="13" width="33.42578125" customWidth="1"/>
    <col min="14" max="14" width="14.42578125" customWidth="1"/>
    <col min="15" max="15" width="11.140625" customWidth="1"/>
  </cols>
  <sheetData>
    <row r="1" spans="1:22" ht="18">
      <c r="A1" s="3" t="s">
        <v>68</v>
      </c>
      <c r="B1" s="4"/>
      <c r="C1" s="5"/>
      <c r="D1" s="4"/>
      <c r="E1" s="6"/>
      <c r="F1" s="4"/>
      <c r="G1" s="7"/>
      <c r="H1" s="79" t="s">
        <v>151</v>
      </c>
      <c r="I1" s="7"/>
      <c r="J1" s="7"/>
      <c r="K1" s="7"/>
      <c r="L1" s="9"/>
      <c r="M1" s="4"/>
      <c r="N1" s="10"/>
      <c r="O1" s="10"/>
      <c r="P1" s="4"/>
      <c r="Q1" s="4"/>
      <c r="R1" s="4"/>
      <c r="S1" s="4"/>
      <c r="T1" s="4"/>
      <c r="U1" s="4"/>
      <c r="V1" s="4"/>
    </row>
    <row r="2" spans="1:22" ht="15">
      <c r="A2" s="11" t="s">
        <v>0</v>
      </c>
      <c r="B2" s="2"/>
      <c r="C2" s="5"/>
      <c r="D2" s="2"/>
      <c r="E2" s="12"/>
      <c r="F2" s="13"/>
      <c r="G2" s="14"/>
      <c r="H2" s="14"/>
      <c r="I2" s="14"/>
      <c r="J2" s="14"/>
      <c r="K2" s="14"/>
      <c r="L2" s="15"/>
      <c r="M2" s="2"/>
      <c r="N2" s="16"/>
      <c r="O2" s="16"/>
      <c r="V2" s="2"/>
    </row>
    <row r="3" spans="1:22" ht="15" customHeight="1">
      <c r="A3" s="11"/>
      <c r="B3" s="2"/>
      <c r="C3" s="5"/>
      <c r="D3" s="2"/>
      <c r="E3" s="12"/>
      <c r="F3" s="13"/>
      <c r="G3" s="14"/>
      <c r="H3" s="14"/>
      <c r="I3" s="14"/>
      <c r="J3" s="14"/>
      <c r="K3" s="14"/>
      <c r="L3" s="15"/>
      <c r="M3" s="2"/>
      <c r="N3" s="16"/>
      <c r="O3" s="16"/>
      <c r="P3" s="168" t="s">
        <v>70</v>
      </c>
      <c r="Q3" s="156"/>
      <c r="R3" s="156"/>
      <c r="S3" s="156"/>
      <c r="T3" s="156"/>
      <c r="U3" s="157"/>
      <c r="V3" s="2"/>
    </row>
    <row r="4" spans="1:22" ht="39.75" customHeight="1">
      <c r="A4" s="80" t="s">
        <v>71</v>
      </c>
      <c r="B4" s="80" t="s">
        <v>1</v>
      </c>
      <c r="C4" s="81" t="s">
        <v>72</v>
      </c>
      <c r="D4" s="80" t="s">
        <v>2</v>
      </c>
      <c r="E4" s="80" t="s">
        <v>3</v>
      </c>
      <c r="F4" s="80" t="s">
        <v>4</v>
      </c>
      <c r="G4" s="80" t="s">
        <v>5</v>
      </c>
      <c r="H4" s="80" t="s">
        <v>6</v>
      </c>
      <c r="I4" s="80" t="s">
        <v>73</v>
      </c>
      <c r="J4" s="80" t="s">
        <v>7</v>
      </c>
      <c r="K4" s="80" t="s">
        <v>8</v>
      </c>
      <c r="L4" s="82" t="s">
        <v>74</v>
      </c>
      <c r="M4" s="83" t="s">
        <v>75</v>
      </c>
      <c r="N4" s="84" t="s">
        <v>76</v>
      </c>
      <c r="O4" s="84" t="s">
        <v>77</v>
      </c>
      <c r="P4" s="80" t="s">
        <v>78</v>
      </c>
      <c r="Q4" s="80" t="s">
        <v>79</v>
      </c>
      <c r="R4" s="80" t="s">
        <v>80</v>
      </c>
      <c r="S4" s="80" t="s">
        <v>81</v>
      </c>
      <c r="T4" s="80" t="s">
        <v>82</v>
      </c>
      <c r="U4" s="80" t="s">
        <v>83</v>
      </c>
      <c r="V4" s="80" t="s">
        <v>9</v>
      </c>
    </row>
    <row r="5" spans="1:22" ht="12.75">
      <c r="A5" s="163">
        <v>5</v>
      </c>
      <c r="B5" s="158" t="s">
        <v>10</v>
      </c>
      <c r="C5" s="166" t="str">
        <f>IFERROR(VLOOKUP(B5,VALIDACIÓN!A:B,2,FALSE),"INDICAR DISTRITO")</f>
        <v>0004</v>
      </c>
      <c r="D5" s="158">
        <v>451</v>
      </c>
      <c r="E5" s="158" t="s">
        <v>132</v>
      </c>
      <c r="F5" s="158" t="s">
        <v>152</v>
      </c>
      <c r="G5" s="158" t="s">
        <v>64</v>
      </c>
      <c r="H5" s="158" t="s">
        <v>12</v>
      </c>
      <c r="I5" s="158" t="s">
        <v>23</v>
      </c>
      <c r="J5" s="161" t="s">
        <v>14</v>
      </c>
      <c r="K5" s="158">
        <v>21</v>
      </c>
      <c r="L5" s="162" t="str">
        <f>CONCATENATE(H5," - ",I5)</f>
        <v>CIENCIAS SOCIALES - 3°1C</v>
      </c>
      <c r="M5" s="85" t="s">
        <v>153</v>
      </c>
      <c r="N5" s="86" t="s">
        <v>154</v>
      </c>
      <c r="O5" s="86" t="s">
        <v>155</v>
      </c>
      <c r="P5" s="87"/>
      <c r="Q5" s="88"/>
      <c r="R5" s="88" t="s">
        <v>88</v>
      </c>
      <c r="S5" s="88"/>
      <c r="T5" s="88"/>
      <c r="U5" s="89"/>
      <c r="V5" s="167" t="s">
        <v>64</v>
      </c>
    </row>
    <row r="6" spans="1:22" ht="12.75">
      <c r="A6" s="164"/>
      <c r="B6" s="159"/>
      <c r="C6" s="159"/>
      <c r="D6" s="159"/>
      <c r="E6" s="159"/>
      <c r="F6" s="159"/>
      <c r="G6" s="159"/>
      <c r="H6" s="159"/>
      <c r="I6" s="159"/>
      <c r="J6" s="159"/>
      <c r="K6" s="159"/>
      <c r="L6" s="159"/>
      <c r="M6" s="90" t="s">
        <v>156</v>
      </c>
      <c r="N6" s="91" t="s">
        <v>157</v>
      </c>
      <c r="O6" s="91" t="s">
        <v>158</v>
      </c>
      <c r="P6" s="92"/>
      <c r="Q6" s="93" t="s">
        <v>108</v>
      </c>
      <c r="R6" s="93"/>
      <c r="S6" s="94"/>
      <c r="T6" s="94"/>
      <c r="U6" s="95"/>
      <c r="V6" s="159"/>
    </row>
    <row r="7" spans="1:22" ht="12.75">
      <c r="A7" s="164"/>
      <c r="B7" s="159"/>
      <c r="C7" s="159"/>
      <c r="D7" s="159"/>
      <c r="E7" s="159"/>
      <c r="F7" s="159"/>
      <c r="G7" s="159"/>
      <c r="H7" s="159"/>
      <c r="I7" s="159"/>
      <c r="J7" s="159"/>
      <c r="K7" s="159"/>
      <c r="L7" s="159"/>
      <c r="M7" s="90" t="s">
        <v>159</v>
      </c>
      <c r="N7" s="91" t="s">
        <v>160</v>
      </c>
      <c r="O7" s="91" t="s">
        <v>161</v>
      </c>
      <c r="P7" s="92"/>
      <c r="Q7" s="93" t="s">
        <v>109</v>
      </c>
      <c r="R7" s="93"/>
      <c r="S7" s="93" t="s">
        <v>108</v>
      </c>
      <c r="T7" s="94"/>
      <c r="U7" s="95"/>
      <c r="V7" s="159"/>
    </row>
    <row r="8" spans="1:22" ht="12.75">
      <c r="A8" s="164"/>
      <c r="B8" s="159"/>
      <c r="C8" s="159"/>
      <c r="D8" s="159"/>
      <c r="E8" s="159"/>
      <c r="F8" s="159"/>
      <c r="G8" s="159"/>
      <c r="H8" s="159"/>
      <c r="I8" s="159"/>
      <c r="J8" s="159"/>
      <c r="K8" s="159"/>
      <c r="L8" s="159"/>
      <c r="M8" s="90" t="s">
        <v>162</v>
      </c>
      <c r="N8" s="91" t="s">
        <v>163</v>
      </c>
      <c r="O8" s="91" t="s">
        <v>164</v>
      </c>
      <c r="P8" s="96"/>
      <c r="Q8" s="94"/>
      <c r="R8" s="94"/>
      <c r="S8" s="93" t="s">
        <v>109</v>
      </c>
      <c r="T8" s="93"/>
      <c r="U8" s="97"/>
      <c r="V8" s="159"/>
    </row>
    <row r="9" spans="1:22" ht="13.5" thickBot="1">
      <c r="A9" s="165"/>
      <c r="B9" s="160"/>
      <c r="C9" s="160"/>
      <c r="D9" s="160"/>
      <c r="E9" s="160"/>
      <c r="F9" s="160"/>
      <c r="G9" s="160"/>
      <c r="H9" s="160"/>
      <c r="I9" s="160"/>
      <c r="J9" s="160"/>
      <c r="K9" s="160"/>
      <c r="L9" s="160"/>
      <c r="M9" s="98" t="s">
        <v>165</v>
      </c>
      <c r="N9" s="99" t="s">
        <v>166</v>
      </c>
      <c r="O9" s="100" t="s">
        <v>155</v>
      </c>
      <c r="P9" s="101"/>
      <c r="Q9" s="102"/>
      <c r="R9" s="103" t="s">
        <v>86</v>
      </c>
      <c r="S9" s="102"/>
      <c r="T9" s="103"/>
      <c r="U9" s="104"/>
      <c r="V9" s="160"/>
    </row>
    <row r="10" spans="1:22" ht="12.75">
      <c r="A10" s="163">
        <v>5</v>
      </c>
      <c r="B10" s="158" t="s">
        <v>10</v>
      </c>
      <c r="C10" s="166" t="str">
        <f>IFERROR(VLOOKUP(B10,VALIDACIÓN!A:B,2,FALSE),"INDICAR DISTRITO")</f>
        <v>0004</v>
      </c>
      <c r="D10" s="158">
        <v>451</v>
      </c>
      <c r="E10" s="158" t="s">
        <v>132</v>
      </c>
      <c r="F10" s="158" t="s">
        <v>152</v>
      </c>
      <c r="G10" s="158" t="s">
        <v>67</v>
      </c>
      <c r="H10" s="158" t="s">
        <v>12</v>
      </c>
      <c r="I10" s="158" t="s">
        <v>40</v>
      </c>
      <c r="J10" s="161" t="s">
        <v>14</v>
      </c>
      <c r="K10" s="158">
        <v>18</v>
      </c>
      <c r="L10" s="162" t="str">
        <f>CONCATENATE(H10," - ",I10)</f>
        <v>CIENCIAS SOCIALES - 2°1C</v>
      </c>
      <c r="M10" s="85" t="s">
        <v>167</v>
      </c>
      <c r="N10" s="86" t="s">
        <v>168</v>
      </c>
      <c r="O10" s="86" t="s">
        <v>155</v>
      </c>
      <c r="P10" s="87"/>
      <c r="Q10" s="88"/>
      <c r="R10" s="88" t="s">
        <v>86</v>
      </c>
      <c r="S10" s="88"/>
      <c r="T10" s="88"/>
      <c r="U10" s="89"/>
      <c r="V10" s="167" t="s">
        <v>67</v>
      </c>
    </row>
    <row r="11" spans="1:22" ht="12.75">
      <c r="A11" s="164"/>
      <c r="B11" s="159"/>
      <c r="C11" s="159"/>
      <c r="D11" s="159"/>
      <c r="E11" s="159"/>
      <c r="F11" s="159"/>
      <c r="G11" s="159"/>
      <c r="H11" s="159"/>
      <c r="I11" s="159"/>
      <c r="J11" s="159"/>
      <c r="K11" s="159"/>
      <c r="L11" s="159"/>
      <c r="M11" s="90" t="s">
        <v>169</v>
      </c>
      <c r="N11" s="91" t="s">
        <v>170</v>
      </c>
      <c r="O11" s="91" t="s">
        <v>155</v>
      </c>
      <c r="P11" s="92"/>
      <c r="Q11" s="93"/>
      <c r="R11" s="93" t="s">
        <v>88</v>
      </c>
      <c r="S11" s="93"/>
      <c r="T11" s="94"/>
      <c r="U11" s="95"/>
      <c r="V11" s="159"/>
    </row>
    <row r="12" spans="1:22" ht="12.75">
      <c r="A12" s="164"/>
      <c r="B12" s="159"/>
      <c r="C12" s="159"/>
      <c r="D12" s="159"/>
      <c r="E12" s="159"/>
      <c r="F12" s="159"/>
      <c r="G12" s="159"/>
      <c r="H12" s="159"/>
      <c r="I12" s="159"/>
      <c r="J12" s="159"/>
      <c r="K12" s="159"/>
      <c r="L12" s="159"/>
      <c r="M12" s="90" t="s">
        <v>171</v>
      </c>
      <c r="N12" s="91" t="s">
        <v>172</v>
      </c>
      <c r="O12" s="91" t="s">
        <v>164</v>
      </c>
      <c r="P12" s="92"/>
      <c r="Q12" s="93" t="s">
        <v>87</v>
      </c>
      <c r="R12" s="93"/>
      <c r="S12" s="93"/>
      <c r="T12" s="94"/>
      <c r="U12" s="95"/>
      <c r="V12" s="159"/>
    </row>
    <row r="13" spans="1:22" ht="12.75">
      <c r="A13" s="164"/>
      <c r="B13" s="159"/>
      <c r="C13" s="159"/>
      <c r="D13" s="159"/>
      <c r="E13" s="159"/>
      <c r="F13" s="159"/>
      <c r="G13" s="159"/>
      <c r="H13" s="159"/>
      <c r="I13" s="159"/>
      <c r="J13" s="159"/>
      <c r="K13" s="159"/>
      <c r="L13" s="159"/>
      <c r="M13" s="90" t="s">
        <v>173</v>
      </c>
      <c r="N13" s="91" t="s">
        <v>174</v>
      </c>
      <c r="O13" s="91" t="s">
        <v>158</v>
      </c>
      <c r="P13" s="96"/>
      <c r="Q13" s="94"/>
      <c r="R13" s="94"/>
      <c r="S13" s="93" t="s">
        <v>89</v>
      </c>
      <c r="T13" s="93"/>
      <c r="U13" s="97"/>
      <c r="V13" s="159"/>
    </row>
    <row r="14" spans="1:22" ht="13.5" thickBot="1">
      <c r="A14" s="165"/>
      <c r="B14" s="160"/>
      <c r="C14" s="160"/>
      <c r="D14" s="160"/>
      <c r="E14" s="160"/>
      <c r="F14" s="160"/>
      <c r="G14" s="160"/>
      <c r="H14" s="160"/>
      <c r="I14" s="160"/>
      <c r="J14" s="160"/>
      <c r="K14" s="160"/>
      <c r="L14" s="160"/>
      <c r="M14" s="98" t="s">
        <v>175</v>
      </c>
      <c r="N14" s="99" t="s">
        <v>160</v>
      </c>
      <c r="O14" s="100" t="s">
        <v>161</v>
      </c>
      <c r="P14" s="105"/>
      <c r="Q14" s="103" t="s">
        <v>89</v>
      </c>
      <c r="R14" s="102"/>
      <c r="S14" s="103" t="s">
        <v>87</v>
      </c>
      <c r="T14" s="103"/>
      <c r="U14" s="104"/>
      <c r="V14" s="160"/>
    </row>
    <row r="15" spans="1:22" ht="12.75">
      <c r="A15" s="163">
        <v>5</v>
      </c>
      <c r="B15" s="158" t="s">
        <v>10</v>
      </c>
      <c r="C15" s="166" t="str">
        <f>IFERROR(VLOOKUP(B15,VALIDACIÓN!A:B,2,FALSE),"INDICAR DISTRITO")</f>
        <v>0004</v>
      </c>
      <c r="D15" s="158">
        <v>451</v>
      </c>
      <c r="E15" s="158" t="s">
        <v>176</v>
      </c>
      <c r="F15" s="158" t="s">
        <v>177</v>
      </c>
      <c r="G15" s="158" t="s">
        <v>178</v>
      </c>
      <c r="H15" s="158" t="s">
        <v>12</v>
      </c>
      <c r="I15" s="158" t="s">
        <v>23</v>
      </c>
      <c r="J15" s="161" t="s">
        <v>27</v>
      </c>
      <c r="K15" s="158">
        <v>21</v>
      </c>
      <c r="L15" s="162" t="str">
        <f>CONCATENATE(H15," - ",I15)</f>
        <v>CIENCIAS SOCIALES - 3°1C</v>
      </c>
      <c r="M15" s="85" t="s">
        <v>153</v>
      </c>
      <c r="N15" s="86" t="s">
        <v>154</v>
      </c>
      <c r="O15" s="86" t="s">
        <v>155</v>
      </c>
      <c r="P15" s="87"/>
      <c r="Q15" s="88"/>
      <c r="R15" s="88"/>
      <c r="S15" s="88"/>
      <c r="T15" s="88" t="s">
        <v>114</v>
      </c>
      <c r="U15" s="89"/>
      <c r="V15" s="167" t="s">
        <v>178</v>
      </c>
    </row>
    <row r="16" spans="1:22" ht="12.75">
      <c r="A16" s="164"/>
      <c r="B16" s="159"/>
      <c r="C16" s="159"/>
      <c r="D16" s="159"/>
      <c r="E16" s="159"/>
      <c r="F16" s="159"/>
      <c r="G16" s="159"/>
      <c r="H16" s="159"/>
      <c r="I16" s="159"/>
      <c r="J16" s="159"/>
      <c r="K16" s="159"/>
      <c r="L16" s="159"/>
      <c r="M16" s="90" t="s">
        <v>156</v>
      </c>
      <c r="N16" s="91" t="s">
        <v>157</v>
      </c>
      <c r="O16" s="91" t="s">
        <v>158</v>
      </c>
      <c r="P16" s="96"/>
      <c r="Q16" s="93"/>
      <c r="R16" s="93"/>
      <c r="S16" s="93" t="s">
        <v>116</v>
      </c>
      <c r="T16" s="93"/>
      <c r="U16" s="95"/>
      <c r="V16" s="159"/>
    </row>
    <row r="17" spans="1:22" ht="12.75">
      <c r="A17" s="164"/>
      <c r="B17" s="159"/>
      <c r="C17" s="159"/>
      <c r="D17" s="159"/>
      <c r="E17" s="159"/>
      <c r="F17" s="159"/>
      <c r="G17" s="159"/>
      <c r="H17" s="159"/>
      <c r="I17" s="159"/>
      <c r="J17" s="159"/>
      <c r="K17" s="159"/>
      <c r="L17" s="159"/>
      <c r="M17" s="90" t="s">
        <v>159</v>
      </c>
      <c r="N17" s="91" t="s">
        <v>160</v>
      </c>
      <c r="O17" s="91" t="s">
        <v>161</v>
      </c>
      <c r="P17" s="96"/>
      <c r="Q17" s="93" t="s">
        <v>116</v>
      </c>
      <c r="R17" s="93"/>
      <c r="S17" s="93" t="s">
        <v>117</v>
      </c>
      <c r="T17" s="94"/>
      <c r="U17" s="97"/>
      <c r="V17" s="159"/>
    </row>
    <row r="18" spans="1:22" ht="12.75">
      <c r="A18" s="164"/>
      <c r="B18" s="159"/>
      <c r="C18" s="159"/>
      <c r="D18" s="159"/>
      <c r="E18" s="159"/>
      <c r="F18" s="159"/>
      <c r="G18" s="159"/>
      <c r="H18" s="159"/>
      <c r="I18" s="159"/>
      <c r="J18" s="159"/>
      <c r="K18" s="159"/>
      <c r="L18" s="159"/>
      <c r="M18" s="90" t="s">
        <v>162</v>
      </c>
      <c r="N18" s="91" t="s">
        <v>163</v>
      </c>
      <c r="O18" s="91" t="s">
        <v>164</v>
      </c>
      <c r="P18" s="96"/>
      <c r="Q18" s="93" t="s">
        <v>117</v>
      </c>
      <c r="R18" s="93"/>
      <c r="S18" s="93"/>
      <c r="T18" s="93"/>
      <c r="U18" s="97"/>
      <c r="V18" s="159"/>
    </row>
    <row r="19" spans="1:22" ht="13.5" thickBot="1">
      <c r="A19" s="165"/>
      <c r="B19" s="160"/>
      <c r="C19" s="160"/>
      <c r="D19" s="160"/>
      <c r="E19" s="160"/>
      <c r="F19" s="160"/>
      <c r="G19" s="160"/>
      <c r="H19" s="160"/>
      <c r="I19" s="160"/>
      <c r="J19" s="160"/>
      <c r="K19" s="160"/>
      <c r="L19" s="160"/>
      <c r="M19" s="98" t="s">
        <v>165</v>
      </c>
      <c r="N19" s="99" t="s">
        <v>166</v>
      </c>
      <c r="O19" s="100" t="s">
        <v>155</v>
      </c>
      <c r="P19" s="105"/>
      <c r="Q19" s="102"/>
      <c r="R19" s="102"/>
      <c r="S19" s="102"/>
      <c r="T19" s="103" t="s">
        <v>113</v>
      </c>
      <c r="U19" s="104"/>
      <c r="V19" s="160"/>
    </row>
    <row r="20" spans="1:22" ht="12.75">
      <c r="A20" s="163">
        <v>5</v>
      </c>
      <c r="B20" s="158" t="s">
        <v>10</v>
      </c>
      <c r="C20" s="166" t="str">
        <f>IFERROR(VLOOKUP(B20,VALIDACIÓN!A:B,2,FALSE),"INDICAR DISTRITO")</f>
        <v>0004</v>
      </c>
      <c r="D20" s="158">
        <v>451</v>
      </c>
      <c r="E20" s="158" t="s">
        <v>132</v>
      </c>
      <c r="F20" s="158" t="s">
        <v>179</v>
      </c>
      <c r="G20" s="158" t="s">
        <v>180</v>
      </c>
      <c r="H20" s="158" t="s">
        <v>181</v>
      </c>
      <c r="I20" s="158" t="s">
        <v>65</v>
      </c>
      <c r="J20" s="161" t="s">
        <v>14</v>
      </c>
      <c r="K20" s="158">
        <v>20</v>
      </c>
      <c r="L20" s="162" t="str">
        <f>CONCATENATE(H20," - ",I20)</f>
        <v>NUEVO DISEÑO CURRICULAR - 1°1C</v>
      </c>
      <c r="M20" s="85" t="s">
        <v>182</v>
      </c>
      <c r="N20" s="86" t="s">
        <v>160</v>
      </c>
      <c r="O20" s="86" t="s">
        <v>161</v>
      </c>
      <c r="P20" s="87"/>
      <c r="Q20" s="88" t="s">
        <v>89</v>
      </c>
      <c r="R20" s="88"/>
      <c r="S20" s="88" t="s">
        <v>87</v>
      </c>
      <c r="T20" s="88"/>
      <c r="U20" s="89"/>
      <c r="V20" s="167" t="s">
        <v>180</v>
      </c>
    </row>
    <row r="21" spans="1:22" ht="12.75">
      <c r="A21" s="164"/>
      <c r="B21" s="159"/>
      <c r="C21" s="159"/>
      <c r="D21" s="159"/>
      <c r="E21" s="159"/>
      <c r="F21" s="159"/>
      <c r="G21" s="159"/>
      <c r="H21" s="159"/>
      <c r="I21" s="159"/>
      <c r="J21" s="159"/>
      <c r="K21" s="159"/>
      <c r="L21" s="159"/>
      <c r="M21" s="90" t="s">
        <v>183</v>
      </c>
      <c r="N21" s="91" t="s">
        <v>184</v>
      </c>
      <c r="O21" s="91" t="s">
        <v>158</v>
      </c>
      <c r="P21" s="92"/>
      <c r="Q21" s="94"/>
      <c r="R21" s="93" t="s">
        <v>89</v>
      </c>
      <c r="S21" s="94"/>
      <c r="T21" s="94"/>
      <c r="U21" s="95"/>
      <c r="V21" s="159"/>
    </row>
    <row r="22" spans="1:22" ht="12.75">
      <c r="A22" s="164"/>
      <c r="B22" s="159"/>
      <c r="C22" s="159"/>
      <c r="D22" s="159"/>
      <c r="E22" s="159"/>
      <c r="F22" s="159"/>
      <c r="G22" s="159"/>
      <c r="H22" s="159"/>
      <c r="I22" s="159"/>
      <c r="J22" s="159"/>
      <c r="K22" s="159"/>
      <c r="L22" s="159"/>
      <c r="M22" s="90" t="s">
        <v>185</v>
      </c>
      <c r="N22" s="91" t="s">
        <v>186</v>
      </c>
      <c r="O22" s="91" t="s">
        <v>164</v>
      </c>
      <c r="P22" s="92"/>
      <c r="Q22" s="93" t="s">
        <v>87</v>
      </c>
      <c r="R22" s="93"/>
      <c r="S22" s="94"/>
      <c r="T22" s="94"/>
      <c r="U22" s="95"/>
      <c r="V22" s="159"/>
    </row>
    <row r="23" spans="1:22" ht="12.75">
      <c r="A23" s="164"/>
      <c r="B23" s="159"/>
      <c r="C23" s="159"/>
      <c r="D23" s="159"/>
      <c r="E23" s="159"/>
      <c r="F23" s="159"/>
      <c r="G23" s="159"/>
      <c r="H23" s="159"/>
      <c r="I23" s="159"/>
      <c r="J23" s="159"/>
      <c r="K23" s="159"/>
      <c r="L23" s="159"/>
      <c r="M23" s="90" t="s">
        <v>187</v>
      </c>
      <c r="N23" s="91" t="s">
        <v>172</v>
      </c>
      <c r="O23" s="91" t="s">
        <v>164</v>
      </c>
      <c r="P23" s="96"/>
      <c r="Q23" s="94"/>
      <c r="R23" s="93" t="s">
        <v>87</v>
      </c>
      <c r="S23" s="94"/>
      <c r="T23" s="93"/>
      <c r="U23" s="97"/>
      <c r="V23" s="159"/>
    </row>
    <row r="24" spans="1:22" ht="13.5" thickBot="1">
      <c r="A24" s="165"/>
      <c r="B24" s="160"/>
      <c r="C24" s="160"/>
      <c r="D24" s="160"/>
      <c r="E24" s="160"/>
      <c r="F24" s="160"/>
      <c r="G24" s="160"/>
      <c r="H24" s="160"/>
      <c r="I24" s="160"/>
      <c r="J24" s="160"/>
      <c r="K24" s="160"/>
      <c r="L24" s="160"/>
      <c r="M24" s="98" t="s">
        <v>188</v>
      </c>
      <c r="N24" s="99" t="s">
        <v>157</v>
      </c>
      <c r="O24" s="100" t="s">
        <v>158</v>
      </c>
      <c r="P24" s="105"/>
      <c r="Q24" s="102"/>
      <c r="R24" s="102"/>
      <c r="S24" s="103" t="s">
        <v>89</v>
      </c>
      <c r="T24" s="103"/>
      <c r="U24" s="104"/>
      <c r="V24" s="160"/>
    </row>
    <row r="25" spans="1:22" ht="12.75">
      <c r="A25" s="163">
        <v>5</v>
      </c>
      <c r="B25" s="158" t="s">
        <v>10</v>
      </c>
      <c r="C25" s="166" t="str">
        <f>IFERROR(VLOOKUP(B25,VALIDACIÓN!A:B,2,FALSE),"INDICAR DISTRITO")</f>
        <v>0004</v>
      </c>
      <c r="D25" s="158">
        <v>451</v>
      </c>
      <c r="E25" s="158" t="s">
        <v>189</v>
      </c>
      <c r="F25" s="158" t="s">
        <v>190</v>
      </c>
      <c r="G25" s="158" t="s">
        <v>191</v>
      </c>
      <c r="H25" s="158" t="s">
        <v>35</v>
      </c>
      <c r="I25" s="158" t="s">
        <v>23</v>
      </c>
      <c r="J25" s="161" t="s">
        <v>14</v>
      </c>
      <c r="K25" s="158">
        <v>23</v>
      </c>
      <c r="L25" s="162" t="str">
        <f>CONCATENATE(H25," - ",I25)</f>
        <v>GESTIÓN Y ADMINISTRACIÓN - 3°1C</v>
      </c>
      <c r="M25" s="85" t="s">
        <v>192</v>
      </c>
      <c r="N25" s="86" t="s">
        <v>193</v>
      </c>
      <c r="O25" s="86" t="s">
        <v>155</v>
      </c>
      <c r="P25" s="87"/>
      <c r="Q25" s="88"/>
      <c r="R25" s="88"/>
      <c r="S25" s="88" t="s">
        <v>88</v>
      </c>
      <c r="T25" s="88"/>
      <c r="U25" s="89"/>
      <c r="V25" s="167" t="s">
        <v>191</v>
      </c>
    </row>
    <row r="26" spans="1:22" ht="12.75">
      <c r="A26" s="164"/>
      <c r="B26" s="159"/>
      <c r="C26" s="159"/>
      <c r="D26" s="159"/>
      <c r="E26" s="159"/>
      <c r="F26" s="159"/>
      <c r="G26" s="159"/>
      <c r="H26" s="159"/>
      <c r="I26" s="159"/>
      <c r="J26" s="159"/>
      <c r="K26" s="159"/>
      <c r="L26" s="159"/>
      <c r="M26" s="90" t="s">
        <v>159</v>
      </c>
      <c r="N26" s="91" t="s">
        <v>160</v>
      </c>
      <c r="O26" s="91" t="s">
        <v>161</v>
      </c>
      <c r="P26" s="92"/>
      <c r="Q26" s="93" t="s">
        <v>88</v>
      </c>
      <c r="R26" s="93"/>
      <c r="S26" s="93" t="s">
        <v>86</v>
      </c>
      <c r="T26" s="94"/>
      <c r="U26" s="95"/>
      <c r="V26" s="159"/>
    </row>
    <row r="27" spans="1:22" ht="12.75">
      <c r="A27" s="164"/>
      <c r="B27" s="159"/>
      <c r="C27" s="159"/>
      <c r="D27" s="159"/>
      <c r="E27" s="159"/>
      <c r="F27" s="159"/>
      <c r="G27" s="159"/>
      <c r="H27" s="159"/>
      <c r="I27" s="159"/>
      <c r="J27" s="159"/>
      <c r="K27" s="159"/>
      <c r="L27" s="159"/>
      <c r="M27" s="90" t="s">
        <v>162</v>
      </c>
      <c r="N27" s="91" t="s">
        <v>163</v>
      </c>
      <c r="O27" s="91" t="s">
        <v>155</v>
      </c>
      <c r="P27" s="92"/>
      <c r="Q27" s="94"/>
      <c r="R27" s="93" t="s">
        <v>86</v>
      </c>
      <c r="S27" s="94"/>
      <c r="T27" s="94"/>
      <c r="U27" s="95"/>
      <c r="V27" s="159"/>
    </row>
    <row r="28" spans="1:22" ht="12.75">
      <c r="A28" s="164"/>
      <c r="B28" s="159"/>
      <c r="C28" s="159"/>
      <c r="D28" s="159"/>
      <c r="E28" s="159"/>
      <c r="F28" s="159"/>
      <c r="G28" s="159"/>
      <c r="H28" s="159"/>
      <c r="I28" s="159"/>
      <c r="J28" s="159"/>
      <c r="K28" s="159"/>
      <c r="L28" s="159"/>
      <c r="M28" s="90" t="s">
        <v>165</v>
      </c>
      <c r="N28" s="91" t="s">
        <v>166</v>
      </c>
      <c r="O28" s="91" t="s">
        <v>155</v>
      </c>
      <c r="P28" s="96"/>
      <c r="Q28" s="94"/>
      <c r="R28" s="93" t="s">
        <v>88</v>
      </c>
      <c r="S28" s="94"/>
      <c r="T28" s="93"/>
      <c r="U28" s="97"/>
      <c r="V28" s="159"/>
    </row>
    <row r="29" spans="1:22" ht="13.5" thickBot="1">
      <c r="A29" s="165"/>
      <c r="B29" s="160"/>
      <c r="C29" s="160"/>
      <c r="D29" s="160"/>
      <c r="E29" s="160"/>
      <c r="F29" s="160"/>
      <c r="G29" s="160"/>
      <c r="H29" s="160"/>
      <c r="I29" s="160"/>
      <c r="J29" s="160"/>
      <c r="K29" s="160"/>
      <c r="L29" s="160"/>
      <c r="M29" s="98" t="s">
        <v>194</v>
      </c>
      <c r="N29" s="99" t="s">
        <v>195</v>
      </c>
      <c r="O29" s="100" t="s">
        <v>155</v>
      </c>
      <c r="P29" s="105"/>
      <c r="Q29" s="103" t="s">
        <v>86</v>
      </c>
      <c r="R29" s="102"/>
      <c r="S29" s="102"/>
      <c r="T29" s="103"/>
      <c r="U29" s="104"/>
      <c r="V29" s="160"/>
    </row>
    <row r="30" spans="1:22" ht="12.75">
      <c r="A30" s="163">
        <v>5</v>
      </c>
      <c r="B30" s="158" t="s">
        <v>10</v>
      </c>
      <c r="C30" s="166" t="str">
        <f>IFERROR(VLOOKUP(B30,VALIDACIÓN!A:B,2,FALSE),"INDICAR DISTRITO")</f>
        <v>0004</v>
      </c>
      <c r="D30" s="158">
        <v>451</v>
      </c>
      <c r="E30" s="158" t="s">
        <v>196</v>
      </c>
      <c r="F30" s="158" t="s">
        <v>197</v>
      </c>
      <c r="G30" s="158" t="s">
        <v>198</v>
      </c>
      <c r="H30" s="158" t="s">
        <v>181</v>
      </c>
      <c r="I30" s="158" t="s">
        <v>65</v>
      </c>
      <c r="J30" s="161" t="s">
        <v>17</v>
      </c>
      <c r="K30" s="158">
        <v>20</v>
      </c>
      <c r="L30" s="162" t="str">
        <f>CONCATENATE(H30," - ",I30)</f>
        <v>NUEVO DISEÑO CURRICULAR - 1°1C</v>
      </c>
      <c r="M30" s="85" t="s">
        <v>182</v>
      </c>
      <c r="N30" s="86" t="s">
        <v>160</v>
      </c>
      <c r="O30" s="86" t="s">
        <v>161</v>
      </c>
      <c r="P30" s="87"/>
      <c r="Q30" s="88" t="s">
        <v>104</v>
      </c>
      <c r="R30" s="88"/>
      <c r="S30" s="88"/>
      <c r="T30" s="88" t="s">
        <v>106</v>
      </c>
      <c r="U30" s="89"/>
      <c r="V30" s="167" t="s">
        <v>198</v>
      </c>
    </row>
    <row r="31" spans="1:22" ht="12.75">
      <c r="A31" s="164"/>
      <c r="B31" s="159"/>
      <c r="C31" s="159"/>
      <c r="D31" s="159"/>
      <c r="E31" s="159"/>
      <c r="F31" s="159"/>
      <c r="G31" s="159"/>
      <c r="H31" s="159"/>
      <c r="I31" s="159"/>
      <c r="J31" s="159"/>
      <c r="K31" s="159"/>
      <c r="L31" s="159"/>
      <c r="M31" s="90" t="s">
        <v>183</v>
      </c>
      <c r="N31" s="91" t="s">
        <v>184</v>
      </c>
      <c r="O31" s="91" t="s">
        <v>158</v>
      </c>
      <c r="P31" s="92"/>
      <c r="Q31" s="94"/>
      <c r="R31" s="93"/>
      <c r="S31" s="93" t="s">
        <v>104</v>
      </c>
      <c r="T31" s="94"/>
      <c r="U31" s="95"/>
      <c r="V31" s="159"/>
    </row>
    <row r="32" spans="1:22" ht="12.75">
      <c r="A32" s="164"/>
      <c r="B32" s="159"/>
      <c r="C32" s="159"/>
      <c r="D32" s="159"/>
      <c r="E32" s="159"/>
      <c r="F32" s="159"/>
      <c r="G32" s="159"/>
      <c r="H32" s="159"/>
      <c r="I32" s="159"/>
      <c r="J32" s="159"/>
      <c r="K32" s="159"/>
      <c r="L32" s="159"/>
      <c r="M32" s="90" t="s">
        <v>185</v>
      </c>
      <c r="N32" s="91" t="s">
        <v>186</v>
      </c>
      <c r="O32" s="91" t="s">
        <v>164</v>
      </c>
      <c r="P32" s="92"/>
      <c r="Q32" s="93" t="s">
        <v>106</v>
      </c>
      <c r="R32" s="93"/>
      <c r="S32" s="94"/>
      <c r="T32" s="94"/>
      <c r="U32" s="95"/>
      <c r="V32" s="159"/>
    </row>
    <row r="33" spans="1:22" ht="12.75">
      <c r="A33" s="164"/>
      <c r="B33" s="159"/>
      <c r="C33" s="159"/>
      <c r="D33" s="159"/>
      <c r="E33" s="159"/>
      <c r="F33" s="159"/>
      <c r="G33" s="159"/>
      <c r="H33" s="159"/>
      <c r="I33" s="159"/>
      <c r="J33" s="159"/>
      <c r="K33" s="159"/>
      <c r="L33" s="159"/>
      <c r="M33" s="90" t="s">
        <v>187</v>
      </c>
      <c r="N33" s="91" t="s">
        <v>172</v>
      </c>
      <c r="O33" s="91" t="s">
        <v>164</v>
      </c>
      <c r="P33" s="96"/>
      <c r="Q33" s="94"/>
      <c r="R33" s="94"/>
      <c r="S33" s="93" t="s">
        <v>106</v>
      </c>
      <c r="T33" s="93"/>
      <c r="U33" s="97"/>
      <c r="V33" s="159"/>
    </row>
    <row r="34" spans="1:22" ht="13.5" thickBot="1">
      <c r="A34" s="165"/>
      <c r="B34" s="160"/>
      <c r="C34" s="160"/>
      <c r="D34" s="160"/>
      <c r="E34" s="160"/>
      <c r="F34" s="160"/>
      <c r="G34" s="160"/>
      <c r="H34" s="160"/>
      <c r="I34" s="160"/>
      <c r="J34" s="160"/>
      <c r="K34" s="160"/>
      <c r="L34" s="160"/>
      <c r="M34" s="98" t="s">
        <v>188</v>
      </c>
      <c r="N34" s="99" t="s">
        <v>157</v>
      </c>
      <c r="O34" s="100" t="s">
        <v>158</v>
      </c>
      <c r="P34" s="105"/>
      <c r="Q34" s="102"/>
      <c r="R34" s="102"/>
      <c r="S34" s="102"/>
      <c r="T34" s="103" t="s">
        <v>104</v>
      </c>
      <c r="U34" s="104"/>
      <c r="V34" s="160"/>
    </row>
    <row r="35" spans="1:22" ht="12.75">
      <c r="A35" s="163">
        <v>5</v>
      </c>
      <c r="B35" s="158" t="s">
        <v>10</v>
      </c>
      <c r="C35" s="166" t="str">
        <f>IFERROR(VLOOKUP(B35,VALIDACIÓN!A:B,2,FALSE),"INDICAR DISTRITO")</f>
        <v>0004</v>
      </c>
      <c r="D35" s="158">
        <v>451</v>
      </c>
      <c r="E35" s="158" t="s">
        <v>196</v>
      </c>
      <c r="F35" s="158" t="s">
        <v>199</v>
      </c>
      <c r="G35" s="158" t="s">
        <v>200</v>
      </c>
      <c r="H35" s="158" t="s">
        <v>35</v>
      </c>
      <c r="I35" s="158" t="s">
        <v>23</v>
      </c>
      <c r="J35" s="161" t="s">
        <v>17</v>
      </c>
      <c r="K35" s="158">
        <v>21</v>
      </c>
      <c r="L35" s="162" t="str">
        <f>CONCATENATE(H35," - ",I35)</f>
        <v>GESTIÓN Y ADMINISTRACIÓN - 3°1C</v>
      </c>
      <c r="M35" s="85" t="s">
        <v>192</v>
      </c>
      <c r="N35" s="86" t="s">
        <v>193</v>
      </c>
      <c r="O35" s="86" t="s">
        <v>155</v>
      </c>
      <c r="P35" s="87"/>
      <c r="Q35" s="88"/>
      <c r="R35" s="88"/>
      <c r="S35" s="88"/>
      <c r="T35" s="88" t="s">
        <v>101</v>
      </c>
      <c r="U35" s="89"/>
      <c r="V35" s="167" t="s">
        <v>200</v>
      </c>
    </row>
    <row r="36" spans="1:22" ht="12.75">
      <c r="A36" s="164"/>
      <c r="B36" s="159"/>
      <c r="C36" s="159"/>
      <c r="D36" s="159"/>
      <c r="E36" s="159"/>
      <c r="F36" s="159"/>
      <c r="G36" s="159"/>
      <c r="H36" s="159"/>
      <c r="I36" s="159"/>
      <c r="J36" s="159"/>
      <c r="K36" s="159"/>
      <c r="L36" s="159"/>
      <c r="M36" s="90" t="s">
        <v>159</v>
      </c>
      <c r="N36" s="91" t="s">
        <v>160</v>
      </c>
      <c r="O36" s="91" t="s">
        <v>161</v>
      </c>
      <c r="P36" s="92"/>
      <c r="Q36" s="93" t="s">
        <v>101</v>
      </c>
      <c r="R36" s="93"/>
      <c r="S36" s="94"/>
      <c r="T36" s="93" t="s">
        <v>103</v>
      </c>
      <c r="U36" s="95"/>
      <c r="V36" s="159"/>
    </row>
    <row r="37" spans="1:22" ht="12.75">
      <c r="A37" s="164"/>
      <c r="B37" s="159"/>
      <c r="C37" s="159"/>
      <c r="D37" s="159"/>
      <c r="E37" s="159"/>
      <c r="F37" s="159"/>
      <c r="G37" s="159"/>
      <c r="H37" s="159"/>
      <c r="I37" s="159"/>
      <c r="J37" s="159"/>
      <c r="K37" s="159"/>
      <c r="L37" s="159"/>
      <c r="M37" s="90" t="s">
        <v>162</v>
      </c>
      <c r="N37" s="91" t="s">
        <v>163</v>
      </c>
      <c r="O37" s="91" t="s">
        <v>155</v>
      </c>
      <c r="P37" s="92"/>
      <c r="Q37" s="94"/>
      <c r="R37" s="93"/>
      <c r="S37" s="93" t="s">
        <v>103</v>
      </c>
      <c r="T37" s="94"/>
      <c r="U37" s="95"/>
      <c r="V37" s="159"/>
    </row>
    <row r="38" spans="1:22" ht="12.75">
      <c r="A38" s="164"/>
      <c r="B38" s="159"/>
      <c r="C38" s="159"/>
      <c r="D38" s="159"/>
      <c r="E38" s="159"/>
      <c r="F38" s="159"/>
      <c r="G38" s="159"/>
      <c r="H38" s="159"/>
      <c r="I38" s="159"/>
      <c r="J38" s="159"/>
      <c r="K38" s="159"/>
      <c r="L38" s="159"/>
      <c r="M38" s="90" t="s">
        <v>165</v>
      </c>
      <c r="N38" s="91" t="s">
        <v>166</v>
      </c>
      <c r="O38" s="91" t="s">
        <v>155</v>
      </c>
      <c r="P38" s="96"/>
      <c r="Q38" s="94"/>
      <c r="R38" s="94"/>
      <c r="S38" s="93" t="s">
        <v>101</v>
      </c>
      <c r="T38" s="93"/>
      <c r="U38" s="97"/>
      <c r="V38" s="159"/>
    </row>
    <row r="39" spans="1:22" ht="13.5" thickBot="1">
      <c r="A39" s="165"/>
      <c r="B39" s="160"/>
      <c r="C39" s="160"/>
      <c r="D39" s="160"/>
      <c r="E39" s="160"/>
      <c r="F39" s="160"/>
      <c r="G39" s="160"/>
      <c r="H39" s="160"/>
      <c r="I39" s="160"/>
      <c r="J39" s="160"/>
      <c r="K39" s="160"/>
      <c r="L39" s="160"/>
      <c r="M39" s="98" t="s">
        <v>194</v>
      </c>
      <c r="N39" s="99" t="s">
        <v>195</v>
      </c>
      <c r="O39" s="100" t="s">
        <v>155</v>
      </c>
      <c r="P39" s="105"/>
      <c r="Q39" s="103" t="s">
        <v>103</v>
      </c>
      <c r="R39" s="102"/>
      <c r="S39" s="102"/>
      <c r="T39" s="103"/>
      <c r="U39" s="104"/>
      <c r="V39" s="160"/>
    </row>
    <row r="40" spans="1:22" ht="12.75">
      <c r="A40" s="163">
        <v>5</v>
      </c>
      <c r="B40" s="158" t="s">
        <v>10</v>
      </c>
      <c r="C40" s="166" t="str">
        <f>IFERROR(VLOOKUP(B40,VALIDACIÓN!A:B,2,FALSE),"INDICAR DISTRITO")</f>
        <v>0004</v>
      </c>
      <c r="D40" s="158">
        <v>451</v>
      </c>
      <c r="E40" s="158" t="s">
        <v>63</v>
      </c>
      <c r="F40" s="158" t="s">
        <v>119</v>
      </c>
      <c r="G40" s="158" t="s">
        <v>201</v>
      </c>
      <c r="H40" s="158" t="s">
        <v>181</v>
      </c>
      <c r="I40" s="158" t="s">
        <v>65</v>
      </c>
      <c r="J40" s="161" t="s">
        <v>14</v>
      </c>
      <c r="K40" s="158">
        <v>22</v>
      </c>
      <c r="L40" s="162" t="str">
        <f>CONCATENATE(H40," - ",I40)</f>
        <v>NUEVO DISEÑO CURRICULAR - 1°1C</v>
      </c>
      <c r="M40" s="85" t="s">
        <v>182</v>
      </c>
      <c r="N40" s="86" t="s">
        <v>160</v>
      </c>
      <c r="O40" s="86" t="s">
        <v>161</v>
      </c>
      <c r="P40" s="87" t="s">
        <v>87</v>
      </c>
      <c r="Q40" s="88"/>
      <c r="R40" s="88"/>
      <c r="S40" s="88"/>
      <c r="T40" s="88" t="s">
        <v>89</v>
      </c>
      <c r="U40" s="89"/>
      <c r="V40" s="167" t="s">
        <v>201</v>
      </c>
    </row>
    <row r="41" spans="1:22" ht="12.75">
      <c r="A41" s="164"/>
      <c r="B41" s="159"/>
      <c r="C41" s="159"/>
      <c r="D41" s="159"/>
      <c r="E41" s="159"/>
      <c r="F41" s="159"/>
      <c r="G41" s="159"/>
      <c r="H41" s="159"/>
      <c r="I41" s="159"/>
      <c r="J41" s="159"/>
      <c r="K41" s="159"/>
      <c r="L41" s="159"/>
      <c r="M41" s="90" t="s">
        <v>183</v>
      </c>
      <c r="N41" s="91" t="s">
        <v>184</v>
      </c>
      <c r="O41" s="91" t="s">
        <v>158</v>
      </c>
      <c r="P41" s="92"/>
      <c r="Q41" s="94"/>
      <c r="R41" s="93" t="s">
        <v>89</v>
      </c>
      <c r="S41" s="94"/>
      <c r="T41" s="94"/>
      <c r="U41" s="95"/>
      <c r="V41" s="159"/>
    </row>
    <row r="42" spans="1:22" ht="12.75">
      <c r="A42" s="164"/>
      <c r="B42" s="159"/>
      <c r="C42" s="159"/>
      <c r="D42" s="159"/>
      <c r="E42" s="159"/>
      <c r="F42" s="159"/>
      <c r="G42" s="159"/>
      <c r="H42" s="159"/>
      <c r="I42" s="159"/>
      <c r="J42" s="159"/>
      <c r="K42" s="159"/>
      <c r="L42" s="159"/>
      <c r="M42" s="90" t="s">
        <v>185</v>
      </c>
      <c r="N42" s="91" t="s">
        <v>186</v>
      </c>
      <c r="O42" s="91" t="s">
        <v>164</v>
      </c>
      <c r="P42" s="92"/>
      <c r="Q42" s="94"/>
      <c r="R42" s="93"/>
      <c r="S42" s="94"/>
      <c r="T42" s="93" t="s">
        <v>87</v>
      </c>
      <c r="U42" s="95"/>
      <c r="V42" s="159"/>
    </row>
    <row r="43" spans="1:22" ht="12.75">
      <c r="A43" s="164"/>
      <c r="B43" s="159"/>
      <c r="C43" s="159"/>
      <c r="D43" s="159"/>
      <c r="E43" s="159"/>
      <c r="F43" s="159"/>
      <c r="G43" s="159"/>
      <c r="H43" s="159"/>
      <c r="I43" s="159"/>
      <c r="J43" s="159"/>
      <c r="K43" s="159"/>
      <c r="L43" s="159"/>
      <c r="M43" s="90" t="s">
        <v>187</v>
      </c>
      <c r="N43" s="91" t="s">
        <v>172</v>
      </c>
      <c r="O43" s="91" t="s">
        <v>164</v>
      </c>
      <c r="P43" s="96"/>
      <c r="Q43" s="94"/>
      <c r="R43" s="93" t="s">
        <v>87</v>
      </c>
      <c r="S43" s="94"/>
      <c r="T43" s="93"/>
      <c r="U43" s="97"/>
      <c r="V43" s="159"/>
    </row>
    <row r="44" spans="1:22" ht="13.5" thickBot="1">
      <c r="A44" s="165"/>
      <c r="B44" s="160"/>
      <c r="C44" s="160"/>
      <c r="D44" s="160"/>
      <c r="E44" s="160"/>
      <c r="F44" s="160"/>
      <c r="G44" s="160"/>
      <c r="H44" s="160"/>
      <c r="I44" s="160"/>
      <c r="J44" s="160"/>
      <c r="K44" s="160"/>
      <c r="L44" s="160"/>
      <c r="M44" s="98" t="s">
        <v>188</v>
      </c>
      <c r="N44" s="99" t="s">
        <v>157</v>
      </c>
      <c r="O44" s="100" t="s">
        <v>158</v>
      </c>
      <c r="P44" s="101" t="s">
        <v>89</v>
      </c>
      <c r="Q44" s="102"/>
      <c r="R44" s="102"/>
      <c r="S44" s="102"/>
      <c r="T44" s="103"/>
      <c r="U44" s="104"/>
      <c r="V44" s="160"/>
    </row>
    <row r="45" spans="1:22" ht="12.75">
      <c r="A45" s="163">
        <v>5</v>
      </c>
      <c r="B45" s="158" t="s">
        <v>10</v>
      </c>
      <c r="C45" s="166" t="str">
        <f>IFERROR(VLOOKUP(B45,VALIDACIÓN!A:B,2,FALSE),"INDICAR DISTRITO")</f>
        <v>0004</v>
      </c>
      <c r="D45" s="158">
        <v>451</v>
      </c>
      <c r="E45" s="158" t="s">
        <v>202</v>
      </c>
      <c r="F45" s="158" t="s">
        <v>111</v>
      </c>
      <c r="G45" s="158" t="s">
        <v>203</v>
      </c>
      <c r="H45" s="158" t="s">
        <v>181</v>
      </c>
      <c r="I45" s="158" t="s">
        <v>65</v>
      </c>
      <c r="J45" s="161" t="s">
        <v>14</v>
      </c>
      <c r="K45" s="158">
        <v>20</v>
      </c>
      <c r="L45" s="162" t="str">
        <f>CONCATENATE(H45," - ",I45)</f>
        <v>NUEVO DISEÑO CURRICULAR - 1°1C</v>
      </c>
      <c r="M45" s="85" t="s">
        <v>182</v>
      </c>
      <c r="N45" s="86" t="s">
        <v>160</v>
      </c>
      <c r="O45" s="86" t="s">
        <v>161</v>
      </c>
      <c r="P45" s="87" t="s">
        <v>109</v>
      </c>
      <c r="Q45" s="88"/>
      <c r="R45" s="88" t="s">
        <v>108</v>
      </c>
      <c r="S45" s="88"/>
      <c r="T45" s="88"/>
      <c r="U45" s="89"/>
      <c r="V45" s="167" t="s">
        <v>203</v>
      </c>
    </row>
    <row r="46" spans="1:22" ht="12.75">
      <c r="A46" s="164"/>
      <c r="B46" s="159"/>
      <c r="C46" s="159"/>
      <c r="D46" s="159"/>
      <c r="E46" s="159"/>
      <c r="F46" s="159"/>
      <c r="G46" s="159"/>
      <c r="H46" s="159"/>
      <c r="I46" s="159"/>
      <c r="J46" s="159"/>
      <c r="K46" s="159"/>
      <c r="L46" s="159"/>
      <c r="M46" s="90" t="s">
        <v>183</v>
      </c>
      <c r="N46" s="91" t="s">
        <v>184</v>
      </c>
      <c r="O46" s="91" t="s">
        <v>158</v>
      </c>
      <c r="P46" s="92"/>
      <c r="Q46" s="94"/>
      <c r="R46" s="93"/>
      <c r="S46" s="94"/>
      <c r="T46" s="93" t="s">
        <v>108</v>
      </c>
      <c r="U46" s="95"/>
      <c r="V46" s="159"/>
    </row>
    <row r="47" spans="1:22" ht="12.75">
      <c r="A47" s="164"/>
      <c r="B47" s="159"/>
      <c r="C47" s="159"/>
      <c r="D47" s="159"/>
      <c r="E47" s="159"/>
      <c r="F47" s="159"/>
      <c r="G47" s="159"/>
      <c r="H47" s="159"/>
      <c r="I47" s="159"/>
      <c r="J47" s="159"/>
      <c r="K47" s="159"/>
      <c r="L47" s="159"/>
      <c r="M47" s="90" t="s">
        <v>185</v>
      </c>
      <c r="N47" s="91" t="s">
        <v>186</v>
      </c>
      <c r="O47" s="91" t="s">
        <v>164</v>
      </c>
      <c r="P47" s="92"/>
      <c r="Q47" s="94"/>
      <c r="R47" s="93" t="s">
        <v>109</v>
      </c>
      <c r="S47" s="94"/>
      <c r="T47" s="94"/>
      <c r="U47" s="95"/>
      <c r="V47" s="159"/>
    </row>
    <row r="48" spans="1:22" ht="12.75">
      <c r="A48" s="164"/>
      <c r="B48" s="159"/>
      <c r="C48" s="159"/>
      <c r="D48" s="159"/>
      <c r="E48" s="159"/>
      <c r="F48" s="159"/>
      <c r="G48" s="159"/>
      <c r="H48" s="159"/>
      <c r="I48" s="159"/>
      <c r="J48" s="159"/>
      <c r="K48" s="159"/>
      <c r="L48" s="159"/>
      <c r="M48" s="90" t="s">
        <v>187</v>
      </c>
      <c r="N48" s="91" t="s">
        <v>172</v>
      </c>
      <c r="O48" s="91" t="s">
        <v>164</v>
      </c>
      <c r="P48" s="96"/>
      <c r="Q48" s="94"/>
      <c r="R48" s="94"/>
      <c r="S48" s="94"/>
      <c r="T48" s="93" t="s">
        <v>109</v>
      </c>
      <c r="U48" s="97"/>
      <c r="V48" s="159"/>
    </row>
    <row r="49" spans="1:22" ht="13.5" thickBot="1">
      <c r="A49" s="165"/>
      <c r="B49" s="160"/>
      <c r="C49" s="160"/>
      <c r="D49" s="160"/>
      <c r="E49" s="160"/>
      <c r="F49" s="160"/>
      <c r="G49" s="160"/>
      <c r="H49" s="160"/>
      <c r="I49" s="160"/>
      <c r="J49" s="160"/>
      <c r="K49" s="160"/>
      <c r="L49" s="160"/>
      <c r="M49" s="98" t="s">
        <v>188</v>
      </c>
      <c r="N49" s="99" t="s">
        <v>157</v>
      </c>
      <c r="O49" s="100" t="s">
        <v>158</v>
      </c>
      <c r="P49" s="101" t="s">
        <v>108</v>
      </c>
      <c r="Q49" s="102"/>
      <c r="R49" s="102"/>
      <c r="S49" s="102"/>
      <c r="T49" s="103"/>
      <c r="U49" s="104"/>
      <c r="V49" s="160"/>
    </row>
    <row r="50" spans="1:22" ht="12.75">
      <c r="A50" s="163">
        <v>5</v>
      </c>
      <c r="B50" s="158" t="s">
        <v>10</v>
      </c>
      <c r="C50" s="166" t="str">
        <f>IFERROR(VLOOKUP(B50,VALIDACIÓN!A:B,2,FALSE),"INDICAR DISTRITO")</f>
        <v>0004</v>
      </c>
      <c r="D50" s="158">
        <v>451</v>
      </c>
      <c r="E50" s="158" t="s">
        <v>202</v>
      </c>
      <c r="F50" s="158" t="s">
        <v>111</v>
      </c>
      <c r="G50" s="158" t="s">
        <v>204</v>
      </c>
      <c r="H50" s="158" t="s">
        <v>12</v>
      </c>
      <c r="I50" s="158" t="s">
        <v>40</v>
      </c>
      <c r="J50" s="161" t="s">
        <v>14</v>
      </c>
      <c r="K50" s="158">
        <v>18</v>
      </c>
      <c r="L50" s="162" t="str">
        <f>CONCATENATE(H50," - ",I50)</f>
        <v>CIENCIAS SOCIALES - 2°1C</v>
      </c>
      <c r="M50" s="85" t="s">
        <v>167</v>
      </c>
      <c r="N50" s="86" t="s">
        <v>168</v>
      </c>
      <c r="O50" s="86" t="s">
        <v>155</v>
      </c>
      <c r="P50" s="87"/>
      <c r="Q50" s="88"/>
      <c r="R50" s="88" t="s">
        <v>88</v>
      </c>
      <c r="S50" s="88"/>
      <c r="T50" s="88"/>
      <c r="U50" s="89"/>
      <c r="V50" s="167" t="s">
        <v>204</v>
      </c>
    </row>
    <row r="51" spans="1:22" ht="12.75">
      <c r="A51" s="164"/>
      <c r="B51" s="159"/>
      <c r="C51" s="159"/>
      <c r="D51" s="159"/>
      <c r="E51" s="159"/>
      <c r="F51" s="159"/>
      <c r="G51" s="159"/>
      <c r="H51" s="159"/>
      <c r="I51" s="159"/>
      <c r="J51" s="159"/>
      <c r="K51" s="159"/>
      <c r="L51" s="159"/>
      <c r="M51" s="90" t="s">
        <v>169</v>
      </c>
      <c r="N51" s="91" t="s">
        <v>170</v>
      </c>
      <c r="O51" s="91" t="s">
        <v>155</v>
      </c>
      <c r="P51" s="92"/>
      <c r="Q51" s="94"/>
      <c r="R51" s="93" t="s">
        <v>86</v>
      </c>
      <c r="S51" s="94"/>
      <c r="T51" s="94"/>
      <c r="U51" s="95"/>
      <c r="V51" s="159"/>
    </row>
    <row r="52" spans="1:22" ht="12.75">
      <c r="A52" s="164"/>
      <c r="B52" s="159"/>
      <c r="C52" s="159"/>
      <c r="D52" s="159"/>
      <c r="E52" s="159"/>
      <c r="F52" s="159"/>
      <c r="G52" s="159"/>
      <c r="H52" s="159"/>
      <c r="I52" s="159"/>
      <c r="J52" s="159"/>
      <c r="K52" s="159"/>
      <c r="L52" s="159"/>
      <c r="M52" s="90" t="s">
        <v>171</v>
      </c>
      <c r="N52" s="91" t="s">
        <v>172</v>
      </c>
      <c r="O52" s="91" t="s">
        <v>164</v>
      </c>
      <c r="P52" s="96" t="s">
        <v>109</v>
      </c>
      <c r="Q52" s="94"/>
      <c r="R52" s="93"/>
      <c r="S52" s="94"/>
      <c r="T52" s="94"/>
      <c r="U52" s="95"/>
      <c r="V52" s="159"/>
    </row>
    <row r="53" spans="1:22" ht="12.75">
      <c r="A53" s="164"/>
      <c r="B53" s="159"/>
      <c r="C53" s="159"/>
      <c r="D53" s="159"/>
      <c r="E53" s="159"/>
      <c r="F53" s="159"/>
      <c r="G53" s="159"/>
      <c r="H53" s="159"/>
      <c r="I53" s="159"/>
      <c r="J53" s="159"/>
      <c r="K53" s="159"/>
      <c r="L53" s="159"/>
      <c r="M53" s="90" t="s">
        <v>173</v>
      </c>
      <c r="N53" s="91" t="s">
        <v>174</v>
      </c>
      <c r="O53" s="91" t="s">
        <v>158</v>
      </c>
      <c r="P53" s="96"/>
      <c r="Q53" s="94"/>
      <c r="R53" s="94"/>
      <c r="S53" s="94"/>
      <c r="T53" s="93" t="s">
        <v>108</v>
      </c>
      <c r="U53" s="97"/>
      <c r="V53" s="159"/>
    </row>
    <row r="54" spans="1:22" ht="13.5" thickBot="1">
      <c r="A54" s="165"/>
      <c r="B54" s="160"/>
      <c r="C54" s="160"/>
      <c r="D54" s="160"/>
      <c r="E54" s="160"/>
      <c r="F54" s="160"/>
      <c r="G54" s="160"/>
      <c r="H54" s="160"/>
      <c r="I54" s="160"/>
      <c r="J54" s="160"/>
      <c r="K54" s="160"/>
      <c r="L54" s="160"/>
      <c r="M54" s="98" t="s">
        <v>175</v>
      </c>
      <c r="N54" s="99" t="s">
        <v>160</v>
      </c>
      <c r="O54" s="100" t="s">
        <v>161</v>
      </c>
      <c r="P54" s="101" t="s">
        <v>108</v>
      </c>
      <c r="Q54" s="102"/>
      <c r="R54" s="102"/>
      <c r="S54" s="102"/>
      <c r="T54" s="103" t="s">
        <v>109</v>
      </c>
      <c r="U54" s="104"/>
      <c r="V54" s="160"/>
    </row>
    <row r="55" spans="1:22" ht="12.75">
      <c r="A55" s="163">
        <v>5</v>
      </c>
      <c r="B55" s="158" t="s">
        <v>10</v>
      </c>
      <c r="C55" s="166" t="str">
        <f>IFERROR(VLOOKUP(B55,VALIDACIÓN!A:B,2,FALSE),"INDICAR DISTRITO")</f>
        <v>0004</v>
      </c>
      <c r="D55" s="158">
        <v>451</v>
      </c>
      <c r="E55" s="158" t="s">
        <v>205</v>
      </c>
      <c r="F55" s="158" t="s">
        <v>206</v>
      </c>
      <c r="G55" s="158" t="s">
        <v>207</v>
      </c>
      <c r="H55" s="158" t="s">
        <v>181</v>
      </c>
      <c r="I55" s="158" t="s">
        <v>65</v>
      </c>
      <c r="J55" s="161" t="s">
        <v>14</v>
      </c>
      <c r="K55" s="158">
        <v>24</v>
      </c>
      <c r="L55" s="162" t="str">
        <f>CONCATENATE(H55," - ",I55)</f>
        <v>NUEVO DISEÑO CURRICULAR - 1°1C</v>
      </c>
      <c r="M55" s="85" t="s">
        <v>182</v>
      </c>
      <c r="N55" s="86" t="s">
        <v>160</v>
      </c>
      <c r="O55" s="86" t="s">
        <v>161</v>
      </c>
      <c r="P55" s="87"/>
      <c r="Q55" s="88"/>
      <c r="R55" s="88" t="s">
        <v>87</v>
      </c>
      <c r="S55" s="88"/>
      <c r="T55" s="88" t="s">
        <v>89</v>
      </c>
      <c r="U55" s="89"/>
      <c r="V55" s="167" t="s">
        <v>207</v>
      </c>
    </row>
    <row r="56" spans="1:22" ht="12.75">
      <c r="A56" s="164"/>
      <c r="B56" s="159"/>
      <c r="C56" s="159"/>
      <c r="D56" s="159"/>
      <c r="E56" s="159"/>
      <c r="F56" s="159"/>
      <c r="G56" s="159"/>
      <c r="H56" s="159"/>
      <c r="I56" s="159"/>
      <c r="J56" s="159"/>
      <c r="K56" s="159"/>
      <c r="L56" s="159"/>
      <c r="M56" s="90" t="s">
        <v>183</v>
      </c>
      <c r="N56" s="91" t="s">
        <v>184</v>
      </c>
      <c r="O56" s="91" t="s">
        <v>158</v>
      </c>
      <c r="P56" s="96" t="s">
        <v>89</v>
      </c>
      <c r="Q56" s="94"/>
      <c r="R56" s="93"/>
      <c r="S56" s="94"/>
      <c r="T56" s="94"/>
      <c r="U56" s="95"/>
      <c r="V56" s="159"/>
    </row>
    <row r="57" spans="1:22" ht="12.75">
      <c r="A57" s="164"/>
      <c r="B57" s="159"/>
      <c r="C57" s="159"/>
      <c r="D57" s="159"/>
      <c r="E57" s="159"/>
      <c r="F57" s="159"/>
      <c r="G57" s="159"/>
      <c r="H57" s="159"/>
      <c r="I57" s="159"/>
      <c r="J57" s="159"/>
      <c r="K57" s="159"/>
      <c r="L57" s="159"/>
      <c r="M57" s="90" t="s">
        <v>185</v>
      </c>
      <c r="N57" s="91" t="s">
        <v>186</v>
      </c>
      <c r="O57" s="91" t="s">
        <v>164</v>
      </c>
      <c r="P57" s="92"/>
      <c r="Q57" s="94"/>
      <c r="R57" s="93"/>
      <c r="S57" s="94"/>
      <c r="T57" s="93" t="s">
        <v>87</v>
      </c>
      <c r="U57" s="95"/>
      <c r="V57" s="159"/>
    </row>
    <row r="58" spans="1:22" ht="12.75">
      <c r="A58" s="164"/>
      <c r="B58" s="159"/>
      <c r="C58" s="159"/>
      <c r="D58" s="159"/>
      <c r="E58" s="159"/>
      <c r="F58" s="159"/>
      <c r="G58" s="159"/>
      <c r="H58" s="159"/>
      <c r="I58" s="159"/>
      <c r="J58" s="159"/>
      <c r="K58" s="159"/>
      <c r="L58" s="159"/>
      <c r="M58" s="90" t="s">
        <v>187</v>
      </c>
      <c r="N58" s="91" t="s">
        <v>172</v>
      </c>
      <c r="O58" s="91" t="s">
        <v>164</v>
      </c>
      <c r="P58" s="96" t="s">
        <v>87</v>
      </c>
      <c r="Q58" s="94"/>
      <c r="R58" s="94"/>
      <c r="S58" s="94"/>
      <c r="T58" s="93"/>
      <c r="U58" s="97"/>
      <c r="V58" s="159"/>
    </row>
    <row r="59" spans="1:22" ht="13.5" thickBot="1">
      <c r="A59" s="165"/>
      <c r="B59" s="160"/>
      <c r="C59" s="160"/>
      <c r="D59" s="160"/>
      <c r="E59" s="160"/>
      <c r="F59" s="160"/>
      <c r="G59" s="160"/>
      <c r="H59" s="160"/>
      <c r="I59" s="160"/>
      <c r="J59" s="160"/>
      <c r="K59" s="160"/>
      <c r="L59" s="160"/>
      <c r="M59" s="98" t="s">
        <v>188</v>
      </c>
      <c r="N59" s="99" t="s">
        <v>157</v>
      </c>
      <c r="O59" s="100" t="s">
        <v>158</v>
      </c>
      <c r="P59" s="105"/>
      <c r="Q59" s="102"/>
      <c r="R59" s="103" t="s">
        <v>89</v>
      </c>
      <c r="S59" s="102"/>
      <c r="T59" s="103"/>
      <c r="U59" s="104"/>
      <c r="V59" s="160"/>
    </row>
    <row r="60" spans="1:22" ht="12.75">
      <c r="A60" s="163">
        <v>5</v>
      </c>
      <c r="B60" s="158" t="s">
        <v>10</v>
      </c>
      <c r="C60" s="166" t="str">
        <f>IFERROR(VLOOKUP(B60,VALIDACIÓN!A:B,2,FALSE),"INDICAR DISTRITO")</f>
        <v>0004</v>
      </c>
      <c r="D60" s="158">
        <v>451</v>
      </c>
      <c r="E60" s="158" t="s">
        <v>205</v>
      </c>
      <c r="F60" s="158" t="s">
        <v>206</v>
      </c>
      <c r="G60" s="169" t="s">
        <v>208</v>
      </c>
      <c r="H60" s="158" t="s">
        <v>12</v>
      </c>
      <c r="I60" s="158" t="s">
        <v>23</v>
      </c>
      <c r="J60" s="161" t="s">
        <v>14</v>
      </c>
      <c r="K60" s="158">
        <v>21</v>
      </c>
      <c r="L60" s="162" t="str">
        <f>CONCATENATE(H60," - ",I60)</f>
        <v>CIENCIAS SOCIALES - 3°1C</v>
      </c>
      <c r="M60" s="85" t="s">
        <v>153</v>
      </c>
      <c r="N60" s="86" t="s">
        <v>154</v>
      </c>
      <c r="O60" s="86" t="s">
        <v>155</v>
      </c>
      <c r="P60" s="87"/>
      <c r="Q60" s="88" t="s">
        <v>88</v>
      </c>
      <c r="R60" s="88"/>
      <c r="S60" s="88"/>
      <c r="T60" s="88"/>
      <c r="U60" s="89"/>
      <c r="V60" s="167" t="s">
        <v>208</v>
      </c>
    </row>
    <row r="61" spans="1:22" ht="12.75">
      <c r="A61" s="164"/>
      <c r="B61" s="159"/>
      <c r="C61" s="159"/>
      <c r="D61" s="159"/>
      <c r="E61" s="159"/>
      <c r="F61" s="159"/>
      <c r="G61" s="170"/>
      <c r="H61" s="159"/>
      <c r="I61" s="159"/>
      <c r="J61" s="159"/>
      <c r="K61" s="159"/>
      <c r="L61" s="159"/>
      <c r="M61" s="90" t="s">
        <v>156</v>
      </c>
      <c r="N61" s="91" t="s">
        <v>157</v>
      </c>
      <c r="O61" s="91" t="s">
        <v>158</v>
      </c>
      <c r="P61" s="96" t="s">
        <v>108</v>
      </c>
      <c r="Q61" s="94"/>
      <c r="R61" s="93"/>
      <c r="S61" s="94"/>
      <c r="T61" s="94"/>
      <c r="U61" s="95"/>
      <c r="V61" s="159"/>
    </row>
    <row r="62" spans="1:22" ht="12.75">
      <c r="A62" s="164"/>
      <c r="B62" s="159"/>
      <c r="C62" s="159"/>
      <c r="D62" s="159"/>
      <c r="E62" s="159"/>
      <c r="F62" s="159"/>
      <c r="G62" s="170"/>
      <c r="H62" s="159"/>
      <c r="I62" s="159"/>
      <c r="J62" s="159"/>
      <c r="K62" s="159"/>
      <c r="L62" s="159"/>
      <c r="M62" s="90" t="s">
        <v>159</v>
      </c>
      <c r="N62" s="91" t="s">
        <v>160</v>
      </c>
      <c r="O62" s="91" t="s">
        <v>161</v>
      </c>
      <c r="P62" s="96" t="s">
        <v>109</v>
      </c>
      <c r="Q62" s="94"/>
      <c r="R62" s="93" t="s">
        <v>108</v>
      </c>
      <c r="S62" s="94"/>
      <c r="T62" s="94"/>
      <c r="U62" s="95"/>
      <c r="V62" s="159"/>
    </row>
    <row r="63" spans="1:22" ht="12.75">
      <c r="A63" s="164"/>
      <c r="B63" s="159"/>
      <c r="C63" s="159"/>
      <c r="D63" s="159"/>
      <c r="E63" s="159"/>
      <c r="F63" s="159"/>
      <c r="G63" s="170"/>
      <c r="H63" s="159"/>
      <c r="I63" s="159"/>
      <c r="J63" s="159"/>
      <c r="K63" s="159"/>
      <c r="L63" s="159"/>
      <c r="M63" s="90" t="s">
        <v>162</v>
      </c>
      <c r="N63" s="91" t="s">
        <v>163</v>
      </c>
      <c r="O63" s="91" t="s">
        <v>164</v>
      </c>
      <c r="P63" s="96"/>
      <c r="Q63" s="94"/>
      <c r="R63" s="93" t="s">
        <v>109</v>
      </c>
      <c r="S63" s="94"/>
      <c r="T63" s="93"/>
      <c r="U63" s="97"/>
      <c r="V63" s="159"/>
    </row>
    <row r="64" spans="1:22" ht="13.5" thickBot="1">
      <c r="A64" s="165"/>
      <c r="B64" s="160"/>
      <c r="C64" s="160"/>
      <c r="D64" s="160"/>
      <c r="E64" s="160"/>
      <c r="F64" s="160"/>
      <c r="G64" s="171"/>
      <c r="H64" s="160"/>
      <c r="I64" s="160"/>
      <c r="J64" s="160"/>
      <c r="K64" s="160"/>
      <c r="L64" s="160"/>
      <c r="M64" s="98" t="s">
        <v>165</v>
      </c>
      <c r="N64" s="99" t="s">
        <v>166</v>
      </c>
      <c r="O64" s="100" t="s">
        <v>155</v>
      </c>
      <c r="P64" s="105"/>
      <c r="Q64" s="103" t="s">
        <v>86</v>
      </c>
      <c r="R64" s="102"/>
      <c r="S64" s="102"/>
      <c r="T64" s="103"/>
      <c r="U64" s="104"/>
      <c r="V64" s="160"/>
    </row>
    <row r="65" spans="1:22" ht="12.75">
      <c r="A65" s="163">
        <v>5</v>
      </c>
      <c r="B65" s="158" t="s">
        <v>10</v>
      </c>
      <c r="C65" s="166" t="str">
        <f>IFERROR(VLOOKUP(B65,VALIDACIÓN!A:B,2,FALSE),"INDICAR DISTRITO")</f>
        <v>0004</v>
      </c>
      <c r="D65" s="158">
        <v>451</v>
      </c>
      <c r="E65" s="172">
        <v>45018</v>
      </c>
      <c r="F65" s="158" t="s">
        <v>209</v>
      </c>
      <c r="G65" s="169" t="s">
        <v>210</v>
      </c>
      <c r="H65" s="158" t="s">
        <v>12</v>
      </c>
      <c r="I65" s="158" t="s">
        <v>23</v>
      </c>
      <c r="J65" s="161" t="s">
        <v>14</v>
      </c>
      <c r="K65" s="158">
        <v>18</v>
      </c>
      <c r="L65" s="162" t="str">
        <f>CONCATENATE(H65," - ",I65)</f>
        <v>CIENCIAS SOCIALES - 3°1C</v>
      </c>
      <c r="M65" s="85" t="s">
        <v>153</v>
      </c>
      <c r="N65" s="86" t="s">
        <v>154</v>
      </c>
      <c r="O65" s="86" t="s">
        <v>155</v>
      </c>
      <c r="P65" s="87"/>
      <c r="Q65" s="88" t="s">
        <v>211</v>
      </c>
      <c r="R65" s="88"/>
      <c r="S65" s="88"/>
      <c r="T65" s="88"/>
      <c r="U65" s="89"/>
      <c r="V65" s="167" t="s">
        <v>210</v>
      </c>
    </row>
    <row r="66" spans="1:22" ht="12.75">
      <c r="A66" s="164"/>
      <c r="B66" s="159"/>
      <c r="C66" s="159"/>
      <c r="D66" s="159"/>
      <c r="E66" s="159"/>
      <c r="F66" s="159"/>
      <c r="G66" s="170"/>
      <c r="H66" s="159"/>
      <c r="I66" s="159"/>
      <c r="J66" s="159"/>
      <c r="K66" s="159"/>
      <c r="L66" s="159"/>
      <c r="M66" s="90" t="s">
        <v>156</v>
      </c>
      <c r="N66" s="91" t="s">
        <v>157</v>
      </c>
      <c r="O66" s="91" t="s">
        <v>158</v>
      </c>
      <c r="P66" s="92"/>
      <c r="Q66" s="94"/>
      <c r="R66" s="93" t="s">
        <v>212</v>
      </c>
      <c r="S66" s="94"/>
      <c r="T66" s="94"/>
      <c r="U66" s="95"/>
      <c r="V66" s="159"/>
    </row>
    <row r="67" spans="1:22" ht="12.75">
      <c r="A67" s="164"/>
      <c r="B67" s="159"/>
      <c r="C67" s="159"/>
      <c r="D67" s="159"/>
      <c r="E67" s="159"/>
      <c r="F67" s="159"/>
      <c r="G67" s="170"/>
      <c r="H67" s="159"/>
      <c r="I67" s="159"/>
      <c r="J67" s="159"/>
      <c r="K67" s="159"/>
      <c r="L67" s="159"/>
      <c r="M67" s="90" t="s">
        <v>159</v>
      </c>
      <c r="N67" s="91" t="s">
        <v>160</v>
      </c>
      <c r="O67" s="91" t="s">
        <v>161</v>
      </c>
      <c r="P67" s="96" t="s">
        <v>212</v>
      </c>
      <c r="Q67" s="94"/>
      <c r="R67" s="93" t="s">
        <v>213</v>
      </c>
      <c r="S67" s="94"/>
      <c r="T67" s="94"/>
      <c r="U67" s="95"/>
      <c r="V67" s="159"/>
    </row>
    <row r="68" spans="1:22" ht="12.75">
      <c r="A68" s="164"/>
      <c r="B68" s="159"/>
      <c r="C68" s="159"/>
      <c r="D68" s="159"/>
      <c r="E68" s="159"/>
      <c r="F68" s="159"/>
      <c r="G68" s="170"/>
      <c r="H68" s="159"/>
      <c r="I68" s="159"/>
      <c r="J68" s="159"/>
      <c r="K68" s="159"/>
      <c r="L68" s="159"/>
      <c r="M68" s="90" t="s">
        <v>162</v>
      </c>
      <c r="N68" s="91" t="s">
        <v>163</v>
      </c>
      <c r="O68" s="91" t="s">
        <v>164</v>
      </c>
      <c r="P68" s="96" t="s">
        <v>213</v>
      </c>
      <c r="Q68" s="94"/>
      <c r="R68" s="94"/>
      <c r="S68" s="94"/>
      <c r="T68" s="93"/>
      <c r="U68" s="97"/>
      <c r="V68" s="159"/>
    </row>
    <row r="69" spans="1:22" ht="13.5" thickBot="1">
      <c r="A69" s="165"/>
      <c r="B69" s="160"/>
      <c r="C69" s="160"/>
      <c r="D69" s="160"/>
      <c r="E69" s="160"/>
      <c r="F69" s="160"/>
      <c r="G69" s="171"/>
      <c r="H69" s="160"/>
      <c r="I69" s="160"/>
      <c r="J69" s="160"/>
      <c r="K69" s="160"/>
      <c r="L69" s="160"/>
      <c r="M69" s="98" t="s">
        <v>165</v>
      </c>
      <c r="N69" s="99" t="s">
        <v>166</v>
      </c>
      <c r="O69" s="100" t="s">
        <v>155</v>
      </c>
      <c r="P69" s="105"/>
      <c r="Q69" s="103" t="s">
        <v>88</v>
      </c>
      <c r="R69" s="102"/>
      <c r="S69" s="102"/>
      <c r="T69" s="103"/>
      <c r="U69" s="104"/>
      <c r="V69" s="160"/>
    </row>
    <row r="70" spans="1:22" ht="12.75">
      <c r="A70" s="163">
        <v>5</v>
      </c>
      <c r="B70" s="158" t="s">
        <v>10</v>
      </c>
      <c r="C70" s="166" t="str">
        <f>IFERROR(VLOOKUP(B70,VALIDACIÓN!A:B,2,FALSE),"INDICAR DISTRITO")</f>
        <v>0004</v>
      </c>
      <c r="D70" s="158">
        <v>451</v>
      </c>
      <c r="E70" s="158" t="s">
        <v>205</v>
      </c>
      <c r="F70" s="158" t="s">
        <v>206</v>
      </c>
      <c r="G70" s="173" t="s">
        <v>214</v>
      </c>
      <c r="H70" s="158" t="s">
        <v>12</v>
      </c>
      <c r="I70" s="158" t="s">
        <v>40</v>
      </c>
      <c r="J70" s="161" t="s">
        <v>14</v>
      </c>
      <c r="K70" s="158">
        <v>20</v>
      </c>
      <c r="L70" s="162" t="str">
        <f>CONCATENATE(H70," - ",I70)</f>
        <v>CIENCIAS SOCIALES - 2°1C</v>
      </c>
      <c r="M70" s="85" t="s">
        <v>167</v>
      </c>
      <c r="N70" s="86" t="s">
        <v>168</v>
      </c>
      <c r="O70" s="86" t="s">
        <v>155</v>
      </c>
      <c r="P70" s="87"/>
      <c r="Q70" s="88" t="s">
        <v>86</v>
      </c>
      <c r="R70" s="88"/>
      <c r="S70" s="88"/>
      <c r="T70" s="88"/>
      <c r="U70" s="89"/>
      <c r="V70" s="167" t="s">
        <v>214</v>
      </c>
    </row>
    <row r="71" spans="1:22" ht="12.75">
      <c r="A71" s="164"/>
      <c r="B71" s="159"/>
      <c r="C71" s="159"/>
      <c r="D71" s="159"/>
      <c r="E71" s="159"/>
      <c r="F71" s="159"/>
      <c r="G71" s="170"/>
      <c r="H71" s="159"/>
      <c r="I71" s="159"/>
      <c r="J71" s="159"/>
      <c r="K71" s="159"/>
      <c r="L71" s="159"/>
      <c r="M71" s="90" t="s">
        <v>169</v>
      </c>
      <c r="N71" s="91" t="s">
        <v>170</v>
      </c>
      <c r="O71" s="91" t="s">
        <v>155</v>
      </c>
      <c r="P71" s="92"/>
      <c r="Q71" s="93" t="s">
        <v>88</v>
      </c>
      <c r="R71" s="93"/>
      <c r="S71" s="93"/>
      <c r="T71" s="94"/>
      <c r="U71" s="95"/>
      <c r="V71" s="159"/>
    </row>
    <row r="72" spans="1:22" ht="12.75">
      <c r="A72" s="164"/>
      <c r="B72" s="159"/>
      <c r="C72" s="159"/>
      <c r="D72" s="159"/>
      <c r="E72" s="159"/>
      <c r="F72" s="159"/>
      <c r="G72" s="170"/>
      <c r="H72" s="159"/>
      <c r="I72" s="159"/>
      <c r="J72" s="159"/>
      <c r="K72" s="159"/>
      <c r="L72" s="159"/>
      <c r="M72" s="90" t="s">
        <v>171</v>
      </c>
      <c r="N72" s="91" t="s">
        <v>172</v>
      </c>
      <c r="O72" s="91" t="s">
        <v>164</v>
      </c>
      <c r="P72" s="96"/>
      <c r="Q72" s="96"/>
      <c r="R72" s="93"/>
      <c r="S72" s="93" t="s">
        <v>87</v>
      </c>
      <c r="T72" s="94"/>
      <c r="U72" s="95"/>
      <c r="V72" s="159"/>
    </row>
    <row r="73" spans="1:22" ht="12.75">
      <c r="A73" s="164"/>
      <c r="B73" s="159"/>
      <c r="C73" s="159"/>
      <c r="D73" s="159"/>
      <c r="E73" s="159"/>
      <c r="F73" s="159"/>
      <c r="G73" s="170"/>
      <c r="H73" s="159"/>
      <c r="I73" s="159"/>
      <c r="J73" s="159"/>
      <c r="K73" s="159"/>
      <c r="L73" s="159"/>
      <c r="M73" s="90" t="s">
        <v>173</v>
      </c>
      <c r="N73" s="91" t="s">
        <v>174</v>
      </c>
      <c r="O73" s="91" t="s">
        <v>158</v>
      </c>
      <c r="P73" s="96"/>
      <c r="Q73" s="94"/>
      <c r="R73" s="94"/>
      <c r="S73" s="94"/>
      <c r="T73" s="93" t="s">
        <v>89</v>
      </c>
      <c r="U73" s="97"/>
      <c r="V73" s="159"/>
    </row>
    <row r="74" spans="1:22" ht="13.5" thickBot="1">
      <c r="A74" s="165"/>
      <c r="B74" s="160"/>
      <c r="C74" s="160"/>
      <c r="D74" s="160"/>
      <c r="E74" s="160"/>
      <c r="F74" s="160"/>
      <c r="G74" s="171"/>
      <c r="H74" s="160"/>
      <c r="I74" s="160"/>
      <c r="J74" s="160"/>
      <c r="K74" s="160"/>
      <c r="L74" s="160"/>
      <c r="M74" s="98" t="s">
        <v>175</v>
      </c>
      <c r="N74" s="99" t="s">
        <v>160</v>
      </c>
      <c r="O74" s="100" t="s">
        <v>161</v>
      </c>
      <c r="P74" s="101"/>
      <c r="Q74" s="101"/>
      <c r="R74" s="102"/>
      <c r="S74" s="103" t="s">
        <v>89</v>
      </c>
      <c r="T74" s="103" t="s">
        <v>87</v>
      </c>
      <c r="U74" s="104"/>
      <c r="V74" s="160"/>
    </row>
    <row r="75" spans="1:22" ht="12.75">
      <c r="A75" s="163">
        <v>5</v>
      </c>
      <c r="B75" s="158" t="s">
        <v>10</v>
      </c>
      <c r="C75" s="166" t="str">
        <f>IFERROR(VLOOKUP(B75,VALIDACIÓN!A:B,2,FALSE),"INDICAR DISTRITO")</f>
        <v>0004</v>
      </c>
      <c r="D75" s="158">
        <v>451</v>
      </c>
      <c r="E75" s="158" t="s">
        <v>215</v>
      </c>
      <c r="F75" s="158" t="s">
        <v>216</v>
      </c>
      <c r="G75" s="158" t="s">
        <v>217</v>
      </c>
      <c r="H75" s="158" t="s">
        <v>181</v>
      </c>
      <c r="I75" s="158" t="s">
        <v>65</v>
      </c>
      <c r="J75" s="161" t="s">
        <v>17</v>
      </c>
      <c r="K75" s="158">
        <v>22</v>
      </c>
      <c r="L75" s="162" t="str">
        <f>CONCATENATE(H75," - ",I75)</f>
        <v>NUEVO DISEÑO CURRICULAR - 1°1C</v>
      </c>
      <c r="M75" s="85" t="s">
        <v>182</v>
      </c>
      <c r="N75" s="86" t="s">
        <v>160</v>
      </c>
      <c r="O75" s="86" t="s">
        <v>161</v>
      </c>
      <c r="P75" s="87" t="s">
        <v>105</v>
      </c>
      <c r="Q75" s="88"/>
      <c r="R75" s="88"/>
      <c r="S75" s="88"/>
      <c r="T75" s="88" t="s">
        <v>102</v>
      </c>
      <c r="U75" s="89"/>
      <c r="V75" s="167" t="s">
        <v>217</v>
      </c>
    </row>
    <row r="76" spans="1:22" ht="12.75">
      <c r="A76" s="164"/>
      <c r="B76" s="159"/>
      <c r="C76" s="159"/>
      <c r="D76" s="159"/>
      <c r="E76" s="159"/>
      <c r="F76" s="159"/>
      <c r="G76" s="159"/>
      <c r="H76" s="159"/>
      <c r="I76" s="159"/>
      <c r="J76" s="159"/>
      <c r="K76" s="159"/>
      <c r="L76" s="159"/>
      <c r="M76" s="90" t="s">
        <v>183</v>
      </c>
      <c r="N76" s="91" t="s">
        <v>184</v>
      </c>
      <c r="O76" s="91" t="s">
        <v>158</v>
      </c>
      <c r="P76" s="92"/>
      <c r="Q76" s="93" t="s">
        <v>105</v>
      </c>
      <c r="R76" s="93"/>
      <c r="S76" s="94"/>
      <c r="T76" s="94"/>
      <c r="U76" s="95"/>
      <c r="V76" s="159"/>
    </row>
    <row r="77" spans="1:22" ht="12.75">
      <c r="A77" s="164"/>
      <c r="B77" s="159"/>
      <c r="C77" s="159"/>
      <c r="D77" s="159"/>
      <c r="E77" s="159"/>
      <c r="F77" s="159"/>
      <c r="G77" s="159"/>
      <c r="H77" s="159"/>
      <c r="I77" s="159"/>
      <c r="J77" s="159"/>
      <c r="K77" s="159"/>
      <c r="L77" s="159"/>
      <c r="M77" s="90" t="s">
        <v>185</v>
      </c>
      <c r="N77" s="91" t="s">
        <v>186</v>
      </c>
      <c r="O77" s="91" t="s">
        <v>164</v>
      </c>
      <c r="P77" s="96" t="s">
        <v>102</v>
      </c>
      <c r="Q77" s="94"/>
      <c r="R77" s="93"/>
      <c r="S77" s="94"/>
      <c r="T77" s="94"/>
      <c r="U77" s="95"/>
      <c r="V77" s="159"/>
    </row>
    <row r="78" spans="1:22" ht="12.75">
      <c r="A78" s="164"/>
      <c r="B78" s="159"/>
      <c r="C78" s="159"/>
      <c r="D78" s="159"/>
      <c r="E78" s="159"/>
      <c r="F78" s="159"/>
      <c r="G78" s="159"/>
      <c r="H78" s="159"/>
      <c r="I78" s="159"/>
      <c r="J78" s="159"/>
      <c r="K78" s="159"/>
      <c r="L78" s="159"/>
      <c r="M78" s="90" t="s">
        <v>187</v>
      </c>
      <c r="N78" s="91" t="s">
        <v>172</v>
      </c>
      <c r="O78" s="91" t="s">
        <v>164</v>
      </c>
      <c r="P78" s="96"/>
      <c r="Q78" s="93" t="s">
        <v>102</v>
      </c>
      <c r="R78" s="94"/>
      <c r="S78" s="94"/>
      <c r="T78" s="93"/>
      <c r="U78" s="97"/>
      <c r="V78" s="159"/>
    </row>
    <row r="79" spans="1:22" ht="13.5" thickBot="1">
      <c r="A79" s="165"/>
      <c r="B79" s="160"/>
      <c r="C79" s="160"/>
      <c r="D79" s="160"/>
      <c r="E79" s="160"/>
      <c r="F79" s="160"/>
      <c r="G79" s="160"/>
      <c r="H79" s="160"/>
      <c r="I79" s="160"/>
      <c r="J79" s="160"/>
      <c r="K79" s="160"/>
      <c r="L79" s="160"/>
      <c r="M79" s="98" t="s">
        <v>188</v>
      </c>
      <c r="N79" s="99" t="s">
        <v>157</v>
      </c>
      <c r="O79" s="100" t="s">
        <v>158</v>
      </c>
      <c r="P79" s="105"/>
      <c r="Q79" s="102"/>
      <c r="R79" s="102"/>
      <c r="S79" s="102"/>
      <c r="T79" s="103" t="s">
        <v>105</v>
      </c>
      <c r="U79" s="104"/>
      <c r="V79" s="160"/>
    </row>
    <row r="80" spans="1:22" ht="12.75">
      <c r="A80" s="163">
        <v>5</v>
      </c>
      <c r="B80" s="158" t="s">
        <v>10</v>
      </c>
      <c r="C80" s="166" t="str">
        <f>IFERROR(VLOOKUP(B80,VALIDACIÓN!A:B,2,FALSE),"INDICAR DISTRITO")</f>
        <v>0004</v>
      </c>
      <c r="D80" s="158">
        <v>451</v>
      </c>
      <c r="E80" s="158" t="s">
        <v>218</v>
      </c>
      <c r="F80" s="158" t="s">
        <v>219</v>
      </c>
      <c r="G80" s="158" t="s">
        <v>220</v>
      </c>
      <c r="H80" s="158" t="s">
        <v>181</v>
      </c>
      <c r="I80" s="158" t="s">
        <v>65</v>
      </c>
      <c r="J80" s="161" t="s">
        <v>17</v>
      </c>
      <c r="K80" s="158">
        <v>19</v>
      </c>
      <c r="L80" s="162" t="str">
        <f>CONCATENATE(H80," - ",I80)</f>
        <v>NUEVO DISEÑO CURRICULAR - 1°1C</v>
      </c>
      <c r="M80" s="85" t="s">
        <v>182</v>
      </c>
      <c r="N80" s="86" t="s">
        <v>160</v>
      </c>
      <c r="O80" s="86" t="s">
        <v>161</v>
      </c>
      <c r="P80" s="87" t="s">
        <v>105</v>
      </c>
      <c r="Q80" s="88"/>
      <c r="R80" s="88"/>
      <c r="S80" s="88"/>
      <c r="T80" s="88" t="s">
        <v>102</v>
      </c>
      <c r="U80" s="89"/>
      <c r="V80" s="167" t="s">
        <v>220</v>
      </c>
    </row>
    <row r="81" spans="1:22" ht="12.75">
      <c r="A81" s="164"/>
      <c r="B81" s="159"/>
      <c r="C81" s="159"/>
      <c r="D81" s="159"/>
      <c r="E81" s="159"/>
      <c r="F81" s="159"/>
      <c r="G81" s="159"/>
      <c r="H81" s="159"/>
      <c r="I81" s="159"/>
      <c r="J81" s="159"/>
      <c r="K81" s="159"/>
      <c r="L81" s="159"/>
      <c r="M81" s="90" t="s">
        <v>183</v>
      </c>
      <c r="N81" s="91" t="s">
        <v>184</v>
      </c>
      <c r="O81" s="91" t="s">
        <v>158</v>
      </c>
      <c r="P81" s="92"/>
      <c r="Q81" s="93"/>
      <c r="R81" s="93" t="s">
        <v>105</v>
      </c>
      <c r="S81" s="94"/>
      <c r="T81" s="94"/>
      <c r="U81" s="95"/>
      <c r="V81" s="159"/>
    </row>
    <row r="82" spans="1:22" ht="12.75">
      <c r="A82" s="164"/>
      <c r="B82" s="159"/>
      <c r="C82" s="159"/>
      <c r="D82" s="159"/>
      <c r="E82" s="159"/>
      <c r="F82" s="159"/>
      <c r="G82" s="159"/>
      <c r="H82" s="159"/>
      <c r="I82" s="159"/>
      <c r="J82" s="159"/>
      <c r="K82" s="159"/>
      <c r="L82" s="159"/>
      <c r="M82" s="90" t="s">
        <v>185</v>
      </c>
      <c r="N82" s="91" t="s">
        <v>186</v>
      </c>
      <c r="O82" s="91" t="s">
        <v>164</v>
      </c>
      <c r="P82" s="96" t="s">
        <v>102</v>
      </c>
      <c r="Q82" s="94"/>
      <c r="R82" s="94"/>
      <c r="S82" s="94"/>
      <c r="T82" s="94"/>
      <c r="U82" s="95"/>
      <c r="V82" s="159"/>
    </row>
    <row r="83" spans="1:22" ht="12.75">
      <c r="A83" s="164"/>
      <c r="B83" s="159"/>
      <c r="C83" s="159"/>
      <c r="D83" s="159"/>
      <c r="E83" s="159"/>
      <c r="F83" s="159"/>
      <c r="G83" s="159"/>
      <c r="H83" s="159"/>
      <c r="I83" s="159"/>
      <c r="J83" s="159"/>
      <c r="K83" s="159"/>
      <c r="L83" s="159"/>
      <c r="M83" s="90" t="s">
        <v>187</v>
      </c>
      <c r="N83" s="91" t="s">
        <v>172</v>
      </c>
      <c r="O83" s="91" t="s">
        <v>164</v>
      </c>
      <c r="P83" s="96"/>
      <c r="Q83" s="93"/>
      <c r="R83" s="93" t="s">
        <v>102</v>
      </c>
      <c r="S83" s="94"/>
      <c r="T83" s="93"/>
      <c r="U83" s="97"/>
      <c r="V83" s="159"/>
    </row>
    <row r="84" spans="1:22" ht="13.5" thickBot="1">
      <c r="A84" s="165"/>
      <c r="B84" s="160"/>
      <c r="C84" s="160"/>
      <c r="D84" s="160"/>
      <c r="E84" s="160"/>
      <c r="F84" s="160"/>
      <c r="G84" s="160"/>
      <c r="H84" s="160"/>
      <c r="I84" s="160"/>
      <c r="J84" s="160"/>
      <c r="K84" s="160"/>
      <c r="L84" s="160"/>
      <c r="M84" s="98" t="s">
        <v>188</v>
      </c>
      <c r="N84" s="99" t="s">
        <v>157</v>
      </c>
      <c r="O84" s="100" t="s">
        <v>158</v>
      </c>
      <c r="P84" s="105"/>
      <c r="Q84" s="102"/>
      <c r="R84" s="102"/>
      <c r="S84" s="102"/>
      <c r="T84" s="103" t="s">
        <v>105</v>
      </c>
      <c r="U84" s="104"/>
      <c r="V84" s="160"/>
    </row>
    <row r="85" spans="1:22" ht="12.75">
      <c r="A85" s="163">
        <v>5</v>
      </c>
      <c r="B85" s="158" t="s">
        <v>10</v>
      </c>
      <c r="C85" s="166" t="str">
        <f>IFERROR(VLOOKUP(B85,VALIDACIÓN!A:B,2,FALSE),"INDICAR DISTRITO")</f>
        <v>0004</v>
      </c>
      <c r="D85" s="158">
        <v>451</v>
      </c>
      <c r="E85" s="158" t="s">
        <v>66</v>
      </c>
      <c r="F85" s="158" t="s">
        <v>221</v>
      </c>
      <c r="G85" s="158" t="s">
        <v>222</v>
      </c>
      <c r="H85" s="158" t="s">
        <v>12</v>
      </c>
      <c r="I85" s="158" t="s">
        <v>23</v>
      </c>
      <c r="J85" s="161" t="s">
        <v>14</v>
      </c>
      <c r="K85" s="158">
        <v>21</v>
      </c>
      <c r="L85" s="162" t="str">
        <f>CONCATENATE(H85," - ",I85)</f>
        <v>CIENCIAS SOCIALES - 3°1C</v>
      </c>
      <c r="M85" s="85" t="s">
        <v>153</v>
      </c>
      <c r="N85" s="86" t="s">
        <v>154</v>
      </c>
      <c r="O85" s="86" t="s">
        <v>155</v>
      </c>
      <c r="P85" s="87"/>
      <c r="Q85" s="88"/>
      <c r="R85" s="88" t="s">
        <v>88</v>
      </c>
      <c r="S85" s="88"/>
      <c r="T85" s="88"/>
      <c r="U85" s="89"/>
      <c r="V85" s="167" t="s">
        <v>222</v>
      </c>
    </row>
    <row r="86" spans="1:22" ht="12.75">
      <c r="A86" s="164"/>
      <c r="B86" s="159"/>
      <c r="C86" s="159"/>
      <c r="D86" s="159"/>
      <c r="E86" s="159"/>
      <c r="F86" s="159"/>
      <c r="G86" s="159"/>
      <c r="H86" s="159"/>
      <c r="I86" s="159"/>
      <c r="J86" s="159"/>
      <c r="K86" s="159"/>
      <c r="L86" s="159"/>
      <c r="M86" s="90" t="s">
        <v>156</v>
      </c>
      <c r="N86" s="91" t="s">
        <v>157</v>
      </c>
      <c r="O86" s="91" t="s">
        <v>158</v>
      </c>
      <c r="P86" s="96" t="s">
        <v>108</v>
      </c>
      <c r="Q86" s="94"/>
      <c r="R86" s="94"/>
      <c r="S86" s="94"/>
      <c r="T86" s="93"/>
      <c r="U86" s="95"/>
      <c r="V86" s="159"/>
    </row>
    <row r="87" spans="1:22" ht="12.75">
      <c r="A87" s="164"/>
      <c r="B87" s="159"/>
      <c r="C87" s="159"/>
      <c r="D87" s="159"/>
      <c r="E87" s="159"/>
      <c r="F87" s="159"/>
      <c r="G87" s="159"/>
      <c r="H87" s="159"/>
      <c r="I87" s="159"/>
      <c r="J87" s="159"/>
      <c r="K87" s="159"/>
      <c r="L87" s="159"/>
      <c r="M87" s="90" t="s">
        <v>159</v>
      </c>
      <c r="N87" s="91" t="s">
        <v>160</v>
      </c>
      <c r="O87" s="91" t="s">
        <v>161</v>
      </c>
      <c r="P87" s="96" t="s">
        <v>109</v>
      </c>
      <c r="Q87" s="94"/>
      <c r="R87" s="94"/>
      <c r="S87" s="94"/>
      <c r="T87" s="93" t="s">
        <v>108</v>
      </c>
      <c r="U87" s="95"/>
      <c r="V87" s="159"/>
    </row>
    <row r="88" spans="1:22" ht="12.75">
      <c r="A88" s="164"/>
      <c r="B88" s="159"/>
      <c r="C88" s="159"/>
      <c r="D88" s="159"/>
      <c r="E88" s="159"/>
      <c r="F88" s="159"/>
      <c r="G88" s="159"/>
      <c r="H88" s="159"/>
      <c r="I88" s="159"/>
      <c r="J88" s="159"/>
      <c r="K88" s="159"/>
      <c r="L88" s="159"/>
      <c r="M88" s="90" t="s">
        <v>162</v>
      </c>
      <c r="N88" s="91" t="s">
        <v>163</v>
      </c>
      <c r="O88" s="91" t="s">
        <v>164</v>
      </c>
      <c r="P88" s="96"/>
      <c r="Q88" s="94"/>
      <c r="R88" s="94"/>
      <c r="S88" s="94"/>
      <c r="T88" s="93" t="s">
        <v>109</v>
      </c>
      <c r="U88" s="97"/>
      <c r="V88" s="159"/>
    </row>
    <row r="89" spans="1:22" ht="13.5" thickBot="1">
      <c r="A89" s="165"/>
      <c r="B89" s="160"/>
      <c r="C89" s="160"/>
      <c r="D89" s="160"/>
      <c r="E89" s="160"/>
      <c r="F89" s="160"/>
      <c r="G89" s="160"/>
      <c r="H89" s="160"/>
      <c r="I89" s="160"/>
      <c r="J89" s="160"/>
      <c r="K89" s="160"/>
      <c r="L89" s="160"/>
      <c r="M89" s="98" t="s">
        <v>165</v>
      </c>
      <c r="N89" s="99" t="s">
        <v>166</v>
      </c>
      <c r="O89" s="100" t="s">
        <v>155</v>
      </c>
      <c r="P89" s="105"/>
      <c r="Q89" s="103"/>
      <c r="R89" s="103" t="s">
        <v>86</v>
      </c>
      <c r="S89" s="102"/>
      <c r="T89" s="103"/>
      <c r="U89" s="104"/>
      <c r="V89" s="160"/>
    </row>
    <row r="90" spans="1:22" ht="12.75">
      <c r="A90" s="163">
        <v>5</v>
      </c>
      <c r="B90" s="158" t="s">
        <v>10</v>
      </c>
      <c r="C90" s="166" t="str">
        <f>IFERROR(VLOOKUP(B90,VALIDACIÓN!A:B,2,FALSE),"INDICAR DISTRITO")</f>
        <v>0004</v>
      </c>
      <c r="D90" s="158">
        <v>451</v>
      </c>
      <c r="E90" s="158" t="s">
        <v>215</v>
      </c>
      <c r="F90" s="158" t="s">
        <v>223</v>
      </c>
      <c r="G90" s="158" t="s">
        <v>224</v>
      </c>
      <c r="H90" s="158" t="s">
        <v>12</v>
      </c>
      <c r="I90" s="158" t="s">
        <v>23</v>
      </c>
      <c r="J90" s="161" t="s">
        <v>27</v>
      </c>
      <c r="K90" s="158">
        <v>19</v>
      </c>
      <c r="L90" s="162" t="str">
        <f>CONCATENATE(H90," - ",I90)</f>
        <v>CIENCIAS SOCIALES - 3°1C</v>
      </c>
      <c r="M90" s="85" t="s">
        <v>153</v>
      </c>
      <c r="N90" s="86" t="s">
        <v>154</v>
      </c>
      <c r="O90" s="86" t="s">
        <v>155</v>
      </c>
      <c r="P90" s="87"/>
      <c r="Q90" s="88"/>
      <c r="R90" s="88"/>
      <c r="S90" s="88" t="s">
        <v>114</v>
      </c>
      <c r="T90" s="88"/>
      <c r="U90" s="89"/>
      <c r="V90" s="167" t="s">
        <v>224</v>
      </c>
    </row>
    <row r="91" spans="1:22" ht="12.75">
      <c r="A91" s="164"/>
      <c r="B91" s="159"/>
      <c r="C91" s="159"/>
      <c r="D91" s="159"/>
      <c r="E91" s="159"/>
      <c r="F91" s="159"/>
      <c r="G91" s="159"/>
      <c r="H91" s="159"/>
      <c r="I91" s="159"/>
      <c r="J91" s="159"/>
      <c r="K91" s="159"/>
      <c r="L91" s="159"/>
      <c r="M91" s="90" t="s">
        <v>156</v>
      </c>
      <c r="N91" s="91" t="s">
        <v>157</v>
      </c>
      <c r="O91" s="91" t="s">
        <v>158</v>
      </c>
      <c r="P91" s="96"/>
      <c r="Q91" s="93" t="s">
        <v>116</v>
      </c>
      <c r="R91" s="93"/>
      <c r="S91" s="93"/>
      <c r="T91" s="93"/>
      <c r="U91" s="95"/>
      <c r="V91" s="159"/>
    </row>
    <row r="92" spans="1:22" ht="12.75">
      <c r="A92" s="164"/>
      <c r="B92" s="159"/>
      <c r="C92" s="159"/>
      <c r="D92" s="159"/>
      <c r="E92" s="159"/>
      <c r="F92" s="159"/>
      <c r="G92" s="159"/>
      <c r="H92" s="159"/>
      <c r="I92" s="159"/>
      <c r="J92" s="159"/>
      <c r="K92" s="159"/>
      <c r="L92" s="159"/>
      <c r="M92" s="90" t="s">
        <v>159</v>
      </c>
      <c r="N92" s="91" t="s">
        <v>160</v>
      </c>
      <c r="O92" s="91" t="s">
        <v>161</v>
      </c>
      <c r="P92" s="93" t="s">
        <v>116</v>
      </c>
      <c r="Q92" s="93" t="s">
        <v>117</v>
      </c>
      <c r="R92" s="93"/>
      <c r="S92" s="94"/>
      <c r="T92" s="94"/>
      <c r="U92" s="97"/>
      <c r="V92" s="159"/>
    </row>
    <row r="93" spans="1:22" ht="12.75">
      <c r="A93" s="164"/>
      <c r="B93" s="159"/>
      <c r="C93" s="159"/>
      <c r="D93" s="159"/>
      <c r="E93" s="159"/>
      <c r="F93" s="159"/>
      <c r="G93" s="159"/>
      <c r="H93" s="159"/>
      <c r="I93" s="159"/>
      <c r="J93" s="159"/>
      <c r="K93" s="159"/>
      <c r="L93" s="159"/>
      <c r="M93" s="90" t="s">
        <v>162</v>
      </c>
      <c r="N93" s="91" t="s">
        <v>163</v>
      </c>
      <c r="O93" s="91" t="s">
        <v>164</v>
      </c>
      <c r="P93" s="93" t="s">
        <v>117</v>
      </c>
      <c r="Q93" s="93"/>
      <c r="R93" s="93"/>
      <c r="S93" s="93"/>
      <c r="T93" s="93"/>
      <c r="U93" s="97"/>
      <c r="V93" s="159"/>
    </row>
    <row r="94" spans="1:22" ht="13.5" thickBot="1">
      <c r="A94" s="165"/>
      <c r="B94" s="160"/>
      <c r="C94" s="160"/>
      <c r="D94" s="160"/>
      <c r="E94" s="160"/>
      <c r="F94" s="160"/>
      <c r="G94" s="160"/>
      <c r="H94" s="160"/>
      <c r="I94" s="160"/>
      <c r="J94" s="160"/>
      <c r="K94" s="160"/>
      <c r="L94" s="160"/>
      <c r="M94" s="98" t="s">
        <v>165</v>
      </c>
      <c r="N94" s="99" t="s">
        <v>166</v>
      </c>
      <c r="O94" s="100" t="s">
        <v>155</v>
      </c>
      <c r="P94" s="105"/>
      <c r="Q94" s="102"/>
      <c r="R94" s="102"/>
      <c r="S94" s="103" t="s">
        <v>113</v>
      </c>
      <c r="T94" s="103"/>
      <c r="U94" s="104"/>
      <c r="V94" s="160"/>
    </row>
    <row r="95" spans="1:22" ht="12.75">
      <c r="A95" s="163">
        <v>5</v>
      </c>
      <c r="B95" s="158" t="s">
        <v>10</v>
      </c>
      <c r="C95" s="166" t="str">
        <f>IFERROR(VLOOKUP(B95,VALIDACIÓN!A:B,2,FALSE),"INDICAR DISTRITO")</f>
        <v>0004</v>
      </c>
      <c r="D95" s="158">
        <v>451</v>
      </c>
      <c r="E95" s="158" t="s">
        <v>225</v>
      </c>
      <c r="F95" s="158" t="s">
        <v>226</v>
      </c>
      <c r="G95" s="158" t="s">
        <v>227</v>
      </c>
      <c r="H95" s="158" t="s">
        <v>12</v>
      </c>
      <c r="I95" s="158" t="s">
        <v>23</v>
      </c>
      <c r="J95" s="161" t="s">
        <v>14</v>
      </c>
      <c r="K95" s="158">
        <v>22</v>
      </c>
      <c r="L95" s="162" t="str">
        <f>CONCATENATE(H95," - ",I95)</f>
        <v>CIENCIAS SOCIALES - 3°1C</v>
      </c>
      <c r="M95" s="85" t="s">
        <v>153</v>
      </c>
      <c r="N95" s="86" t="s">
        <v>154</v>
      </c>
      <c r="O95" s="86" t="s">
        <v>155</v>
      </c>
      <c r="P95" s="87" t="s">
        <v>88</v>
      </c>
      <c r="Q95" s="88"/>
      <c r="R95" s="88"/>
      <c r="S95" s="88"/>
      <c r="T95" s="88"/>
      <c r="U95" s="89"/>
      <c r="V95" s="167" t="s">
        <v>227</v>
      </c>
    </row>
    <row r="96" spans="1:22" ht="12.75">
      <c r="A96" s="164"/>
      <c r="B96" s="159"/>
      <c r="C96" s="159"/>
      <c r="D96" s="159"/>
      <c r="E96" s="159"/>
      <c r="F96" s="159"/>
      <c r="G96" s="159"/>
      <c r="H96" s="159"/>
      <c r="I96" s="159"/>
      <c r="J96" s="159"/>
      <c r="K96" s="159"/>
      <c r="L96" s="159"/>
      <c r="M96" s="90" t="s">
        <v>156</v>
      </c>
      <c r="N96" s="91" t="s">
        <v>157</v>
      </c>
      <c r="O96" s="91" t="s">
        <v>158</v>
      </c>
      <c r="P96" s="92"/>
      <c r="Q96" s="94"/>
      <c r="R96" s="93" t="s">
        <v>89</v>
      </c>
      <c r="S96" s="94"/>
      <c r="T96" s="94"/>
      <c r="U96" s="95"/>
      <c r="V96" s="159"/>
    </row>
    <row r="97" spans="1:22" ht="12.75">
      <c r="A97" s="164"/>
      <c r="B97" s="159"/>
      <c r="C97" s="159"/>
      <c r="D97" s="159"/>
      <c r="E97" s="159"/>
      <c r="F97" s="159"/>
      <c r="G97" s="159"/>
      <c r="H97" s="159"/>
      <c r="I97" s="159"/>
      <c r="J97" s="159"/>
      <c r="K97" s="159"/>
      <c r="L97" s="159"/>
      <c r="M97" s="90" t="s">
        <v>159</v>
      </c>
      <c r="N97" s="91" t="s">
        <v>160</v>
      </c>
      <c r="O97" s="91" t="s">
        <v>161</v>
      </c>
      <c r="P97" s="92"/>
      <c r="Q97" s="94"/>
      <c r="R97" s="93" t="s">
        <v>87</v>
      </c>
      <c r="S97" s="94"/>
      <c r="T97" s="93" t="s">
        <v>108</v>
      </c>
      <c r="U97" s="95"/>
      <c r="V97" s="159"/>
    </row>
    <row r="98" spans="1:22" ht="12.75">
      <c r="A98" s="164"/>
      <c r="B98" s="159"/>
      <c r="C98" s="159"/>
      <c r="D98" s="159"/>
      <c r="E98" s="159"/>
      <c r="F98" s="159"/>
      <c r="G98" s="159"/>
      <c r="H98" s="159"/>
      <c r="I98" s="159"/>
      <c r="J98" s="159"/>
      <c r="K98" s="159"/>
      <c r="L98" s="159"/>
      <c r="M98" s="90" t="s">
        <v>162</v>
      </c>
      <c r="N98" s="91" t="s">
        <v>163</v>
      </c>
      <c r="O98" s="91" t="s">
        <v>164</v>
      </c>
      <c r="P98" s="96"/>
      <c r="Q98" s="94"/>
      <c r="R98" s="94"/>
      <c r="S98" s="94"/>
      <c r="T98" s="93" t="s">
        <v>109</v>
      </c>
      <c r="U98" s="97"/>
      <c r="V98" s="159"/>
    </row>
    <row r="99" spans="1:22" ht="13.5" thickBot="1">
      <c r="A99" s="165"/>
      <c r="B99" s="160"/>
      <c r="C99" s="160"/>
      <c r="D99" s="160"/>
      <c r="E99" s="160"/>
      <c r="F99" s="160"/>
      <c r="G99" s="160"/>
      <c r="H99" s="160"/>
      <c r="I99" s="160"/>
      <c r="J99" s="160"/>
      <c r="K99" s="160"/>
      <c r="L99" s="160"/>
      <c r="M99" s="98" t="s">
        <v>165</v>
      </c>
      <c r="N99" s="99" t="s">
        <v>166</v>
      </c>
      <c r="O99" s="100" t="s">
        <v>155</v>
      </c>
      <c r="P99" s="101" t="s">
        <v>86</v>
      </c>
      <c r="Q99" s="102"/>
      <c r="R99" s="102"/>
      <c r="S99" s="102"/>
      <c r="T99" s="103"/>
      <c r="U99" s="104"/>
      <c r="V99" s="160"/>
    </row>
    <row r="100" spans="1:22" ht="12.75">
      <c r="A100" s="163">
        <v>5</v>
      </c>
      <c r="B100" s="158" t="s">
        <v>10</v>
      </c>
      <c r="C100" s="166" t="str">
        <f>IFERROR(VLOOKUP(B100,VALIDACIÓN!A:B,2,FALSE),"INDICAR DISTRITO")</f>
        <v>0004</v>
      </c>
      <c r="D100" s="158">
        <v>451</v>
      </c>
      <c r="E100" s="158" t="s">
        <v>225</v>
      </c>
      <c r="F100" s="158" t="s">
        <v>226</v>
      </c>
      <c r="G100" s="158" t="s">
        <v>228</v>
      </c>
      <c r="H100" s="158" t="s">
        <v>181</v>
      </c>
      <c r="I100" s="158" t="s">
        <v>65</v>
      </c>
      <c r="J100" s="161" t="s">
        <v>14</v>
      </c>
      <c r="K100" s="158">
        <v>19</v>
      </c>
      <c r="L100" s="162" t="str">
        <f>CONCATENATE(H100," - ",I100)</f>
        <v>NUEVO DISEÑO CURRICULAR - 1°1C</v>
      </c>
      <c r="M100" s="85" t="s">
        <v>182</v>
      </c>
      <c r="N100" s="86" t="s">
        <v>160</v>
      </c>
      <c r="O100" s="86" t="s">
        <v>161</v>
      </c>
      <c r="P100" s="87"/>
      <c r="Q100" s="88"/>
      <c r="R100" s="88" t="s">
        <v>87</v>
      </c>
      <c r="S100" s="88"/>
      <c r="T100" s="88" t="s">
        <v>89</v>
      </c>
      <c r="U100" s="89"/>
      <c r="V100" s="167" t="s">
        <v>228</v>
      </c>
    </row>
    <row r="101" spans="1:22" ht="12.75">
      <c r="A101" s="164"/>
      <c r="B101" s="159"/>
      <c r="C101" s="159"/>
      <c r="D101" s="159"/>
      <c r="E101" s="159"/>
      <c r="F101" s="159"/>
      <c r="G101" s="159"/>
      <c r="H101" s="159"/>
      <c r="I101" s="159"/>
      <c r="J101" s="159"/>
      <c r="K101" s="159"/>
      <c r="L101" s="159"/>
      <c r="M101" s="90" t="s">
        <v>183</v>
      </c>
      <c r="N101" s="91" t="s">
        <v>184</v>
      </c>
      <c r="O101" s="91" t="s">
        <v>158</v>
      </c>
      <c r="P101" s="96" t="s">
        <v>89</v>
      </c>
      <c r="Q101" s="94"/>
      <c r="R101" s="93"/>
      <c r="S101" s="94"/>
      <c r="T101" s="94"/>
      <c r="U101" s="95"/>
      <c r="V101" s="159"/>
    </row>
    <row r="102" spans="1:22" ht="12.75">
      <c r="A102" s="164"/>
      <c r="B102" s="159"/>
      <c r="C102" s="159"/>
      <c r="D102" s="159"/>
      <c r="E102" s="159"/>
      <c r="F102" s="159"/>
      <c r="G102" s="159"/>
      <c r="H102" s="159"/>
      <c r="I102" s="159"/>
      <c r="J102" s="159"/>
      <c r="K102" s="159"/>
      <c r="L102" s="159"/>
      <c r="M102" s="90" t="s">
        <v>185</v>
      </c>
      <c r="N102" s="91" t="s">
        <v>186</v>
      </c>
      <c r="O102" s="91" t="s">
        <v>164</v>
      </c>
      <c r="P102" s="92"/>
      <c r="Q102" s="94"/>
      <c r="R102" s="93"/>
      <c r="S102" s="94"/>
      <c r="T102" s="93" t="s">
        <v>87</v>
      </c>
      <c r="U102" s="95"/>
      <c r="V102" s="159"/>
    </row>
    <row r="103" spans="1:22" ht="12.75">
      <c r="A103" s="164"/>
      <c r="B103" s="159"/>
      <c r="C103" s="159"/>
      <c r="D103" s="159"/>
      <c r="E103" s="159"/>
      <c r="F103" s="159"/>
      <c r="G103" s="159"/>
      <c r="H103" s="159"/>
      <c r="I103" s="159"/>
      <c r="J103" s="159"/>
      <c r="K103" s="159"/>
      <c r="L103" s="159"/>
      <c r="M103" s="90" t="s">
        <v>187</v>
      </c>
      <c r="N103" s="91" t="s">
        <v>172</v>
      </c>
      <c r="O103" s="91" t="s">
        <v>164</v>
      </c>
      <c r="P103" s="96" t="s">
        <v>87</v>
      </c>
      <c r="Q103" s="94"/>
      <c r="R103" s="94"/>
      <c r="S103" s="94"/>
      <c r="T103" s="93"/>
      <c r="U103" s="97"/>
      <c r="V103" s="159"/>
    </row>
    <row r="104" spans="1:22" ht="13.5" thickBot="1">
      <c r="A104" s="165"/>
      <c r="B104" s="160"/>
      <c r="C104" s="160"/>
      <c r="D104" s="160"/>
      <c r="E104" s="160"/>
      <c r="F104" s="160"/>
      <c r="G104" s="160"/>
      <c r="H104" s="160"/>
      <c r="I104" s="160"/>
      <c r="J104" s="160"/>
      <c r="K104" s="160"/>
      <c r="L104" s="160"/>
      <c r="M104" s="98" t="s">
        <v>188</v>
      </c>
      <c r="N104" s="99" t="s">
        <v>157</v>
      </c>
      <c r="O104" s="100" t="s">
        <v>158</v>
      </c>
      <c r="P104" s="105"/>
      <c r="Q104" s="102"/>
      <c r="R104" s="103" t="s">
        <v>89</v>
      </c>
      <c r="S104" s="102"/>
      <c r="T104" s="103"/>
      <c r="U104" s="104"/>
      <c r="V104" s="160"/>
    </row>
    <row r="105" spans="1:22" ht="12.75">
      <c r="A105" s="163">
        <v>5</v>
      </c>
      <c r="B105" s="158" t="s">
        <v>10</v>
      </c>
      <c r="C105" s="166" t="str">
        <f>IFERROR(VLOOKUP(B105,VALIDACIÓN!A:B,2,FALSE),"INDICAR DISTRITO")</f>
        <v>0004</v>
      </c>
      <c r="D105" s="158">
        <v>451</v>
      </c>
      <c r="E105" s="158" t="s">
        <v>229</v>
      </c>
      <c r="F105" s="158" t="s">
        <v>230</v>
      </c>
      <c r="G105" s="158" t="s">
        <v>231</v>
      </c>
      <c r="H105" s="158" t="s">
        <v>181</v>
      </c>
      <c r="I105" s="158" t="s">
        <v>65</v>
      </c>
      <c r="J105" s="161" t="s">
        <v>14</v>
      </c>
      <c r="K105" s="158">
        <v>17</v>
      </c>
      <c r="L105" s="162" t="str">
        <f>CONCATENATE(H105," - ",I105)</f>
        <v>NUEVO DISEÑO CURRICULAR - 1°1C</v>
      </c>
      <c r="M105" s="85" t="s">
        <v>182</v>
      </c>
      <c r="N105" s="86" t="s">
        <v>160</v>
      </c>
      <c r="O105" s="86" t="s">
        <v>161</v>
      </c>
      <c r="P105" s="87" t="s">
        <v>89</v>
      </c>
      <c r="Q105" s="88"/>
      <c r="R105" s="88"/>
      <c r="S105" s="88"/>
      <c r="T105" s="88" t="s">
        <v>87</v>
      </c>
      <c r="U105" s="89"/>
      <c r="V105" s="167" t="s">
        <v>231</v>
      </c>
    </row>
    <row r="106" spans="1:22" ht="12.75">
      <c r="A106" s="164"/>
      <c r="B106" s="159"/>
      <c r="C106" s="159"/>
      <c r="D106" s="159"/>
      <c r="E106" s="159"/>
      <c r="F106" s="159"/>
      <c r="G106" s="159"/>
      <c r="H106" s="159"/>
      <c r="I106" s="159"/>
      <c r="J106" s="159"/>
      <c r="K106" s="159"/>
      <c r="L106" s="159"/>
      <c r="M106" s="90" t="s">
        <v>183</v>
      </c>
      <c r="N106" s="91" t="s">
        <v>232</v>
      </c>
      <c r="O106" s="91" t="s">
        <v>158</v>
      </c>
      <c r="P106" s="92"/>
      <c r="Q106" s="94"/>
      <c r="R106" s="93" t="s">
        <v>89</v>
      </c>
      <c r="S106" s="94"/>
      <c r="T106" s="94"/>
      <c r="U106" s="95"/>
      <c r="V106" s="159"/>
    </row>
    <row r="107" spans="1:22" ht="12.75">
      <c r="A107" s="164"/>
      <c r="B107" s="159"/>
      <c r="C107" s="159"/>
      <c r="D107" s="159"/>
      <c r="E107" s="159"/>
      <c r="F107" s="159"/>
      <c r="G107" s="159"/>
      <c r="H107" s="159"/>
      <c r="I107" s="159"/>
      <c r="J107" s="159"/>
      <c r="K107" s="159"/>
      <c r="L107" s="159"/>
      <c r="M107" s="90" t="s">
        <v>185</v>
      </c>
      <c r="N107" s="91" t="s">
        <v>186</v>
      </c>
      <c r="O107" s="91" t="s">
        <v>164</v>
      </c>
      <c r="P107" s="96" t="s">
        <v>87</v>
      </c>
      <c r="Q107" s="94"/>
      <c r="R107" s="93"/>
      <c r="S107" s="94"/>
      <c r="T107" s="94"/>
      <c r="U107" s="95"/>
      <c r="V107" s="159"/>
    </row>
    <row r="108" spans="1:22" ht="12.75">
      <c r="A108" s="164"/>
      <c r="B108" s="159"/>
      <c r="C108" s="159"/>
      <c r="D108" s="159"/>
      <c r="E108" s="159"/>
      <c r="F108" s="159"/>
      <c r="G108" s="159"/>
      <c r="H108" s="159"/>
      <c r="I108" s="159"/>
      <c r="J108" s="159"/>
      <c r="K108" s="159"/>
      <c r="L108" s="159"/>
      <c r="M108" s="90" t="s">
        <v>187</v>
      </c>
      <c r="N108" s="91" t="s">
        <v>172</v>
      </c>
      <c r="O108" s="91" t="s">
        <v>164</v>
      </c>
      <c r="P108" s="96"/>
      <c r="Q108" s="94"/>
      <c r="R108" s="93" t="s">
        <v>87</v>
      </c>
      <c r="S108" s="94"/>
      <c r="T108" s="93"/>
      <c r="U108" s="97"/>
      <c r="V108" s="159"/>
    </row>
    <row r="109" spans="1:22" ht="13.5" thickBot="1">
      <c r="A109" s="165"/>
      <c r="B109" s="160"/>
      <c r="C109" s="160"/>
      <c r="D109" s="160"/>
      <c r="E109" s="160"/>
      <c r="F109" s="160"/>
      <c r="G109" s="160"/>
      <c r="H109" s="160"/>
      <c r="I109" s="160"/>
      <c r="J109" s="160"/>
      <c r="K109" s="160"/>
      <c r="L109" s="160"/>
      <c r="M109" s="98" t="s">
        <v>188</v>
      </c>
      <c r="N109" s="99" t="s">
        <v>157</v>
      </c>
      <c r="O109" s="100" t="s">
        <v>158</v>
      </c>
      <c r="P109" s="105"/>
      <c r="Q109" s="102"/>
      <c r="R109" s="102"/>
      <c r="S109" s="102"/>
      <c r="T109" s="103" t="s">
        <v>89</v>
      </c>
      <c r="U109" s="104"/>
      <c r="V109" s="160"/>
    </row>
    <row r="110" spans="1:22" ht="12.75">
      <c r="A110" s="163">
        <v>5</v>
      </c>
      <c r="B110" s="158" t="s">
        <v>10</v>
      </c>
      <c r="C110" s="166" t="str">
        <f>IFERROR(VLOOKUP(B110,VALIDACIÓN!A:B,2,FALSE),"INDICAR DISTRITO")</f>
        <v>0004</v>
      </c>
      <c r="D110" s="158">
        <v>451</v>
      </c>
      <c r="E110" s="158" t="s">
        <v>229</v>
      </c>
      <c r="F110" s="158" t="s">
        <v>233</v>
      </c>
      <c r="G110" s="158" t="s">
        <v>234</v>
      </c>
      <c r="H110" s="158" t="s">
        <v>12</v>
      </c>
      <c r="I110" s="158" t="s">
        <v>23</v>
      </c>
      <c r="J110" s="161" t="s">
        <v>14</v>
      </c>
      <c r="K110" s="158">
        <v>18</v>
      </c>
      <c r="L110" s="162" t="str">
        <f>CONCATENATE(H110," - ",I110)</f>
        <v>CIENCIAS SOCIALES - 3°1C</v>
      </c>
      <c r="M110" s="85" t="s">
        <v>153</v>
      </c>
      <c r="N110" s="86" t="s">
        <v>154</v>
      </c>
      <c r="O110" s="86" t="s">
        <v>155</v>
      </c>
      <c r="P110" s="88"/>
      <c r="Q110" s="88"/>
      <c r="R110" s="88"/>
      <c r="S110" s="88"/>
      <c r="T110" s="88" t="s">
        <v>88</v>
      </c>
      <c r="U110" s="89"/>
      <c r="V110" s="167" t="s">
        <v>234</v>
      </c>
    </row>
    <row r="111" spans="1:22" ht="12.75">
      <c r="A111" s="164"/>
      <c r="B111" s="159"/>
      <c r="C111" s="159"/>
      <c r="D111" s="159"/>
      <c r="E111" s="159"/>
      <c r="F111" s="159"/>
      <c r="G111" s="159"/>
      <c r="H111" s="159"/>
      <c r="I111" s="159"/>
      <c r="J111" s="159"/>
      <c r="K111" s="159"/>
      <c r="L111" s="159"/>
      <c r="M111" s="90" t="s">
        <v>156</v>
      </c>
      <c r="N111" s="91" t="s">
        <v>157</v>
      </c>
      <c r="O111" s="91" t="s">
        <v>158</v>
      </c>
      <c r="P111" s="93" t="s">
        <v>108</v>
      </c>
      <c r="Q111" s="93"/>
      <c r="R111" s="94"/>
      <c r="S111" s="94"/>
      <c r="T111" s="93"/>
      <c r="U111" s="95"/>
      <c r="V111" s="159"/>
    </row>
    <row r="112" spans="1:22" ht="12.75">
      <c r="A112" s="164"/>
      <c r="B112" s="159"/>
      <c r="C112" s="159"/>
      <c r="D112" s="159"/>
      <c r="E112" s="159"/>
      <c r="F112" s="159"/>
      <c r="G112" s="159"/>
      <c r="H112" s="159"/>
      <c r="I112" s="159"/>
      <c r="J112" s="159"/>
      <c r="K112" s="159"/>
      <c r="L112" s="159"/>
      <c r="M112" s="90" t="s">
        <v>159</v>
      </c>
      <c r="N112" s="91" t="s">
        <v>160</v>
      </c>
      <c r="O112" s="91" t="s">
        <v>161</v>
      </c>
      <c r="P112" s="93" t="s">
        <v>109</v>
      </c>
      <c r="Q112" s="93"/>
      <c r="R112" s="93" t="s">
        <v>108</v>
      </c>
      <c r="S112" s="94"/>
      <c r="T112" s="93"/>
      <c r="U112" s="95"/>
      <c r="V112" s="159"/>
    </row>
    <row r="113" spans="1:22" ht="12.75">
      <c r="A113" s="164"/>
      <c r="B113" s="159"/>
      <c r="C113" s="159"/>
      <c r="D113" s="159"/>
      <c r="E113" s="159"/>
      <c r="F113" s="159"/>
      <c r="G113" s="159"/>
      <c r="H113" s="159"/>
      <c r="I113" s="159"/>
      <c r="J113" s="159"/>
      <c r="K113" s="159"/>
      <c r="L113" s="159"/>
      <c r="M113" s="90" t="s">
        <v>162</v>
      </c>
      <c r="N113" s="91" t="s">
        <v>163</v>
      </c>
      <c r="O113" s="91" t="s">
        <v>164</v>
      </c>
      <c r="P113" s="94"/>
      <c r="Q113" s="94"/>
      <c r="R113" s="93" t="s">
        <v>109</v>
      </c>
      <c r="S113" s="94"/>
      <c r="T113" s="94"/>
      <c r="U113" s="97"/>
      <c r="V113" s="159"/>
    </row>
    <row r="114" spans="1:22" ht="13.5" thickBot="1">
      <c r="A114" s="165"/>
      <c r="B114" s="160"/>
      <c r="C114" s="160"/>
      <c r="D114" s="160"/>
      <c r="E114" s="160"/>
      <c r="F114" s="160"/>
      <c r="G114" s="160"/>
      <c r="H114" s="160"/>
      <c r="I114" s="160"/>
      <c r="J114" s="160"/>
      <c r="K114" s="160"/>
      <c r="L114" s="160"/>
      <c r="M114" s="98" t="s">
        <v>165</v>
      </c>
      <c r="N114" s="99" t="s">
        <v>166</v>
      </c>
      <c r="O114" s="100" t="s">
        <v>155</v>
      </c>
      <c r="P114" s="102"/>
      <c r="Q114" s="103"/>
      <c r="R114" s="102"/>
      <c r="S114" s="102"/>
      <c r="T114" s="103" t="s">
        <v>86</v>
      </c>
      <c r="U114" s="104"/>
      <c r="V114" s="160"/>
    </row>
    <row r="115" spans="1:22" ht="12.75">
      <c r="A115" s="163">
        <v>5</v>
      </c>
      <c r="B115" s="158" t="s">
        <v>10</v>
      </c>
      <c r="C115" s="166" t="str">
        <f>IFERROR(VLOOKUP(B115,VALIDACIÓN!A:B,2,FALSE),"INDICAR DISTRITO")</f>
        <v>0004</v>
      </c>
      <c r="D115" s="158">
        <v>451</v>
      </c>
      <c r="E115" s="158" t="s">
        <v>21</v>
      </c>
      <c r="F115" s="158" t="s">
        <v>235</v>
      </c>
      <c r="G115" s="158" t="s">
        <v>236</v>
      </c>
      <c r="H115" s="158" t="s">
        <v>12</v>
      </c>
      <c r="I115" s="158" t="s">
        <v>23</v>
      </c>
      <c r="J115" s="161" t="s">
        <v>14</v>
      </c>
      <c r="K115" s="158">
        <v>21</v>
      </c>
      <c r="L115" s="162" t="str">
        <f>CONCATENATE(H115," - ",I115)</f>
        <v>CIENCIAS SOCIALES - 3°1C</v>
      </c>
      <c r="M115" s="85" t="s">
        <v>153</v>
      </c>
      <c r="N115" s="86" t="s">
        <v>154</v>
      </c>
      <c r="O115" s="86" t="s">
        <v>155</v>
      </c>
      <c r="P115" s="87" t="s">
        <v>88</v>
      </c>
      <c r="Q115" s="88"/>
      <c r="R115" s="88"/>
      <c r="S115" s="88"/>
      <c r="T115" s="88"/>
      <c r="U115" s="89"/>
      <c r="V115" s="167" t="s">
        <v>236</v>
      </c>
    </row>
    <row r="116" spans="1:22" ht="12.75">
      <c r="A116" s="164"/>
      <c r="B116" s="159"/>
      <c r="C116" s="159"/>
      <c r="D116" s="159"/>
      <c r="E116" s="159"/>
      <c r="F116" s="159"/>
      <c r="G116" s="159"/>
      <c r="H116" s="159"/>
      <c r="I116" s="159"/>
      <c r="J116" s="159"/>
      <c r="K116" s="159"/>
      <c r="L116" s="159"/>
      <c r="M116" s="90" t="s">
        <v>156</v>
      </c>
      <c r="N116" s="91" t="s">
        <v>157</v>
      </c>
      <c r="O116" s="91" t="s">
        <v>158</v>
      </c>
      <c r="P116" s="92"/>
      <c r="Q116" s="94"/>
      <c r="R116" s="93" t="s">
        <v>89</v>
      </c>
      <c r="S116" s="94"/>
      <c r="T116" s="94"/>
      <c r="U116" s="95"/>
      <c r="V116" s="159"/>
    </row>
    <row r="117" spans="1:22" ht="12.75">
      <c r="A117" s="164"/>
      <c r="B117" s="159"/>
      <c r="C117" s="159"/>
      <c r="D117" s="159"/>
      <c r="E117" s="159"/>
      <c r="F117" s="159"/>
      <c r="G117" s="159"/>
      <c r="H117" s="159"/>
      <c r="I117" s="159"/>
      <c r="J117" s="159"/>
      <c r="K117" s="159"/>
      <c r="L117" s="159"/>
      <c r="M117" s="90" t="s">
        <v>159</v>
      </c>
      <c r="N117" s="91" t="s">
        <v>160</v>
      </c>
      <c r="O117" s="91" t="s">
        <v>161</v>
      </c>
      <c r="P117" s="92"/>
      <c r="Q117" s="93" t="s">
        <v>108</v>
      </c>
      <c r="R117" s="93" t="s">
        <v>87</v>
      </c>
      <c r="S117" s="94"/>
      <c r="T117" s="93"/>
      <c r="U117" s="95"/>
      <c r="V117" s="159"/>
    </row>
    <row r="118" spans="1:22" ht="12.75">
      <c r="A118" s="164"/>
      <c r="B118" s="159"/>
      <c r="C118" s="159"/>
      <c r="D118" s="159"/>
      <c r="E118" s="159"/>
      <c r="F118" s="159"/>
      <c r="G118" s="159"/>
      <c r="H118" s="159"/>
      <c r="I118" s="159"/>
      <c r="J118" s="159"/>
      <c r="K118" s="159"/>
      <c r="L118" s="159"/>
      <c r="M118" s="90" t="s">
        <v>162</v>
      </c>
      <c r="N118" s="91" t="s">
        <v>163</v>
      </c>
      <c r="O118" s="91" t="s">
        <v>164</v>
      </c>
      <c r="P118" s="96"/>
      <c r="Q118" s="93" t="s">
        <v>109</v>
      </c>
      <c r="R118" s="94"/>
      <c r="S118" s="94"/>
      <c r="T118" s="93"/>
      <c r="U118" s="97"/>
      <c r="V118" s="159"/>
    </row>
    <row r="119" spans="1:22" ht="13.5" thickBot="1">
      <c r="A119" s="165"/>
      <c r="B119" s="160"/>
      <c r="C119" s="160"/>
      <c r="D119" s="160"/>
      <c r="E119" s="160"/>
      <c r="F119" s="160"/>
      <c r="G119" s="160"/>
      <c r="H119" s="160"/>
      <c r="I119" s="160"/>
      <c r="J119" s="160"/>
      <c r="K119" s="160"/>
      <c r="L119" s="160"/>
      <c r="M119" s="98" t="s">
        <v>165</v>
      </c>
      <c r="N119" s="99" t="s">
        <v>166</v>
      </c>
      <c r="O119" s="100" t="s">
        <v>155</v>
      </c>
      <c r="P119" s="101" t="s">
        <v>86</v>
      </c>
      <c r="Q119" s="103"/>
      <c r="R119" s="102"/>
      <c r="S119" s="102"/>
      <c r="T119" s="103"/>
      <c r="U119" s="104"/>
      <c r="V119" s="160"/>
    </row>
    <row r="120" spans="1:22" ht="12.75">
      <c r="A120" s="163">
        <v>5</v>
      </c>
      <c r="B120" s="158" t="s">
        <v>10</v>
      </c>
      <c r="C120" s="166" t="str">
        <f>IFERROR(VLOOKUP(B120,VALIDACIÓN!A:B,2,FALSE),"INDICAR DISTRITO")</f>
        <v>0004</v>
      </c>
      <c r="D120" s="158">
        <v>451</v>
      </c>
      <c r="E120" s="158" t="s">
        <v>21</v>
      </c>
      <c r="F120" s="158" t="s">
        <v>235</v>
      </c>
      <c r="G120" s="158" t="s">
        <v>237</v>
      </c>
      <c r="H120" s="158" t="s">
        <v>12</v>
      </c>
      <c r="I120" s="158" t="s">
        <v>40</v>
      </c>
      <c r="J120" s="161" t="s">
        <v>14</v>
      </c>
      <c r="K120" s="158">
        <v>17</v>
      </c>
      <c r="L120" s="162" t="str">
        <f>CONCATENATE(H120," - ",I120)</f>
        <v>CIENCIAS SOCIALES - 2°1C</v>
      </c>
      <c r="M120" s="85" t="s">
        <v>167</v>
      </c>
      <c r="N120" s="86" t="s">
        <v>168</v>
      </c>
      <c r="O120" s="86" t="s">
        <v>155</v>
      </c>
      <c r="P120" s="87"/>
      <c r="Q120" s="88"/>
      <c r="R120" s="88" t="s">
        <v>88</v>
      </c>
      <c r="S120" s="88"/>
      <c r="T120" s="88"/>
      <c r="U120" s="89"/>
      <c r="V120" s="167" t="s">
        <v>237</v>
      </c>
    </row>
    <row r="121" spans="1:22" ht="12.75">
      <c r="A121" s="164"/>
      <c r="B121" s="159"/>
      <c r="C121" s="159"/>
      <c r="D121" s="159"/>
      <c r="E121" s="159"/>
      <c r="F121" s="159"/>
      <c r="G121" s="159"/>
      <c r="H121" s="159"/>
      <c r="I121" s="159"/>
      <c r="J121" s="159"/>
      <c r="K121" s="159"/>
      <c r="L121" s="159"/>
      <c r="M121" s="90" t="s">
        <v>169</v>
      </c>
      <c r="N121" s="91" t="s">
        <v>170</v>
      </c>
      <c r="O121" s="91" t="s">
        <v>155</v>
      </c>
      <c r="P121" s="92"/>
      <c r="Q121" s="94"/>
      <c r="R121" s="93" t="s">
        <v>86</v>
      </c>
      <c r="S121" s="94"/>
      <c r="T121" s="94"/>
      <c r="U121" s="95"/>
      <c r="V121" s="159"/>
    </row>
    <row r="122" spans="1:22" ht="12.75">
      <c r="A122" s="164"/>
      <c r="B122" s="159"/>
      <c r="C122" s="159"/>
      <c r="D122" s="159"/>
      <c r="E122" s="159"/>
      <c r="F122" s="159"/>
      <c r="G122" s="159"/>
      <c r="H122" s="159"/>
      <c r="I122" s="159"/>
      <c r="J122" s="159"/>
      <c r="K122" s="159"/>
      <c r="L122" s="159"/>
      <c r="M122" s="90" t="s">
        <v>171</v>
      </c>
      <c r="N122" s="91" t="s">
        <v>172</v>
      </c>
      <c r="O122" s="91" t="s">
        <v>164</v>
      </c>
      <c r="P122" s="96" t="s">
        <v>109</v>
      </c>
      <c r="Q122" s="94"/>
      <c r="R122" s="93"/>
      <c r="S122" s="94"/>
      <c r="T122" s="94"/>
      <c r="U122" s="95"/>
      <c r="V122" s="159"/>
    </row>
    <row r="123" spans="1:22" ht="12.75">
      <c r="A123" s="164"/>
      <c r="B123" s="159"/>
      <c r="C123" s="159"/>
      <c r="D123" s="159"/>
      <c r="E123" s="159"/>
      <c r="F123" s="159"/>
      <c r="G123" s="159"/>
      <c r="H123" s="159"/>
      <c r="I123" s="159"/>
      <c r="J123" s="159"/>
      <c r="K123" s="159"/>
      <c r="L123" s="159"/>
      <c r="M123" s="90" t="s">
        <v>173</v>
      </c>
      <c r="N123" s="91" t="s">
        <v>174</v>
      </c>
      <c r="O123" s="91" t="s">
        <v>158</v>
      </c>
      <c r="P123" s="96"/>
      <c r="Q123" s="93" t="s">
        <v>108</v>
      </c>
      <c r="R123" s="94"/>
      <c r="S123" s="94"/>
      <c r="T123" s="93"/>
      <c r="U123" s="97"/>
      <c r="V123" s="159"/>
    </row>
    <row r="124" spans="1:22" ht="13.5" thickBot="1">
      <c r="A124" s="165"/>
      <c r="B124" s="160"/>
      <c r="C124" s="160"/>
      <c r="D124" s="160"/>
      <c r="E124" s="160"/>
      <c r="F124" s="160"/>
      <c r="G124" s="160"/>
      <c r="H124" s="160"/>
      <c r="I124" s="160"/>
      <c r="J124" s="160"/>
      <c r="K124" s="160"/>
      <c r="L124" s="160"/>
      <c r="M124" s="98" t="s">
        <v>175</v>
      </c>
      <c r="N124" s="99" t="s">
        <v>160</v>
      </c>
      <c r="O124" s="100" t="s">
        <v>161</v>
      </c>
      <c r="P124" s="101" t="s">
        <v>108</v>
      </c>
      <c r="Q124" s="103" t="s">
        <v>109</v>
      </c>
      <c r="R124" s="102"/>
      <c r="S124" s="102"/>
      <c r="T124" s="103"/>
      <c r="U124" s="104"/>
      <c r="V124" s="160"/>
    </row>
    <row r="125" spans="1:22" ht="12.75">
      <c r="A125" s="163">
        <v>5</v>
      </c>
      <c r="B125" s="158" t="s">
        <v>10</v>
      </c>
      <c r="C125" s="166" t="str">
        <f>IFERROR(VLOOKUP(B125,VALIDACIÓN!A:B,2,FALSE),"INDICAR DISTRITO")</f>
        <v>0004</v>
      </c>
      <c r="D125" s="158">
        <v>451</v>
      </c>
      <c r="E125" s="158" t="s">
        <v>21</v>
      </c>
      <c r="F125" s="158" t="s">
        <v>238</v>
      </c>
      <c r="G125" s="158" t="s">
        <v>239</v>
      </c>
      <c r="H125" s="158" t="s">
        <v>181</v>
      </c>
      <c r="I125" s="158" t="s">
        <v>65</v>
      </c>
      <c r="J125" s="161" t="s">
        <v>14</v>
      </c>
      <c r="K125" s="158">
        <v>23</v>
      </c>
      <c r="L125" s="162" t="str">
        <f>CONCATENATE(H125," - ",I125)</f>
        <v>NUEVO DISEÑO CURRICULAR - 1°1C</v>
      </c>
      <c r="M125" s="85" t="s">
        <v>182</v>
      </c>
      <c r="N125" s="86" t="s">
        <v>160</v>
      </c>
      <c r="O125" s="86" t="s">
        <v>161</v>
      </c>
      <c r="P125" s="87" t="s">
        <v>89</v>
      </c>
      <c r="Q125" s="88"/>
      <c r="R125" s="88" t="s">
        <v>87</v>
      </c>
      <c r="S125" s="88"/>
      <c r="T125" s="88"/>
      <c r="U125" s="89"/>
      <c r="V125" s="167" t="s">
        <v>239</v>
      </c>
    </row>
    <row r="126" spans="1:22" ht="12.75">
      <c r="A126" s="164"/>
      <c r="B126" s="159"/>
      <c r="C126" s="159"/>
      <c r="D126" s="159"/>
      <c r="E126" s="159"/>
      <c r="F126" s="159"/>
      <c r="G126" s="159"/>
      <c r="H126" s="159"/>
      <c r="I126" s="159"/>
      <c r="J126" s="159"/>
      <c r="K126" s="159"/>
      <c r="L126" s="159"/>
      <c r="M126" s="90" t="s">
        <v>183</v>
      </c>
      <c r="N126" s="91" t="s">
        <v>232</v>
      </c>
      <c r="O126" s="91" t="s">
        <v>158</v>
      </c>
      <c r="P126" s="92"/>
      <c r="Q126" s="93" t="s">
        <v>89</v>
      </c>
      <c r="R126" s="93"/>
      <c r="S126" s="94"/>
      <c r="T126" s="94"/>
      <c r="U126" s="95"/>
      <c r="V126" s="159"/>
    </row>
    <row r="127" spans="1:22" ht="12.75">
      <c r="A127" s="164"/>
      <c r="B127" s="159"/>
      <c r="C127" s="159"/>
      <c r="D127" s="159"/>
      <c r="E127" s="159"/>
      <c r="F127" s="159"/>
      <c r="G127" s="159"/>
      <c r="H127" s="159"/>
      <c r="I127" s="159"/>
      <c r="J127" s="159"/>
      <c r="K127" s="159"/>
      <c r="L127" s="159"/>
      <c r="M127" s="90" t="s">
        <v>185</v>
      </c>
      <c r="N127" s="91" t="s">
        <v>186</v>
      </c>
      <c r="O127" s="91" t="s">
        <v>164</v>
      </c>
      <c r="P127" s="96" t="s">
        <v>87</v>
      </c>
      <c r="Q127" s="94"/>
      <c r="R127" s="93"/>
      <c r="S127" s="94"/>
      <c r="T127" s="94"/>
      <c r="U127" s="95"/>
      <c r="V127" s="159"/>
    </row>
    <row r="128" spans="1:22" ht="12.75">
      <c r="A128" s="164"/>
      <c r="B128" s="159"/>
      <c r="C128" s="159"/>
      <c r="D128" s="159"/>
      <c r="E128" s="159"/>
      <c r="F128" s="159"/>
      <c r="G128" s="159"/>
      <c r="H128" s="159"/>
      <c r="I128" s="159"/>
      <c r="J128" s="159"/>
      <c r="K128" s="159"/>
      <c r="L128" s="159"/>
      <c r="M128" s="90" t="s">
        <v>187</v>
      </c>
      <c r="N128" s="91" t="s">
        <v>172</v>
      </c>
      <c r="O128" s="91" t="s">
        <v>164</v>
      </c>
      <c r="P128" s="96"/>
      <c r="Q128" s="93" t="s">
        <v>87</v>
      </c>
      <c r="R128" s="94"/>
      <c r="S128" s="94"/>
      <c r="T128" s="93"/>
      <c r="U128" s="97"/>
      <c r="V128" s="159"/>
    </row>
    <row r="129" spans="1:22" ht="13.5" thickBot="1">
      <c r="A129" s="165"/>
      <c r="B129" s="160"/>
      <c r="C129" s="160"/>
      <c r="D129" s="160"/>
      <c r="E129" s="160"/>
      <c r="F129" s="160"/>
      <c r="G129" s="160"/>
      <c r="H129" s="160"/>
      <c r="I129" s="160"/>
      <c r="J129" s="160"/>
      <c r="K129" s="160"/>
      <c r="L129" s="160"/>
      <c r="M129" s="98" t="s">
        <v>188</v>
      </c>
      <c r="N129" s="99" t="s">
        <v>157</v>
      </c>
      <c r="O129" s="100" t="s">
        <v>158</v>
      </c>
      <c r="P129" s="105"/>
      <c r="Q129" s="102"/>
      <c r="R129" s="103" t="s">
        <v>89</v>
      </c>
      <c r="S129" s="102"/>
      <c r="T129" s="103"/>
      <c r="U129" s="104"/>
      <c r="V129" s="160"/>
    </row>
    <row r="130" spans="1:22" ht="12.75">
      <c r="A130" s="163">
        <v>5</v>
      </c>
      <c r="B130" s="158" t="s">
        <v>10</v>
      </c>
      <c r="C130" s="166" t="str">
        <f>IFERROR(VLOOKUP(B130,VALIDACIÓN!A:B,2,FALSE),"INDICAR DISTRITO")</f>
        <v>0004</v>
      </c>
      <c r="D130" s="158">
        <v>451</v>
      </c>
      <c r="E130" s="158" t="s">
        <v>138</v>
      </c>
      <c r="F130" s="158" t="s">
        <v>240</v>
      </c>
      <c r="G130" s="158" t="s">
        <v>241</v>
      </c>
      <c r="H130" s="158" t="s">
        <v>181</v>
      </c>
      <c r="I130" s="158" t="s">
        <v>65</v>
      </c>
      <c r="J130" s="161" t="s">
        <v>14</v>
      </c>
      <c r="K130" s="158">
        <v>20</v>
      </c>
      <c r="L130" s="162" t="str">
        <f>CONCATENATE(H130," - ",I130)</f>
        <v>NUEVO DISEÑO CURRICULAR - 1°1C</v>
      </c>
      <c r="M130" s="85" t="s">
        <v>182</v>
      </c>
      <c r="N130" s="86" t="s">
        <v>160</v>
      </c>
      <c r="O130" s="86" t="s">
        <v>161</v>
      </c>
      <c r="P130" s="87"/>
      <c r="Q130" s="88"/>
      <c r="R130" s="88" t="s">
        <v>87</v>
      </c>
      <c r="S130" s="88" t="s">
        <v>89</v>
      </c>
      <c r="T130" s="88"/>
      <c r="U130" s="89"/>
      <c r="V130" s="167" t="s">
        <v>241</v>
      </c>
    </row>
    <row r="131" spans="1:22" ht="12.75">
      <c r="A131" s="164"/>
      <c r="B131" s="159"/>
      <c r="C131" s="159"/>
      <c r="D131" s="159"/>
      <c r="E131" s="159"/>
      <c r="F131" s="159"/>
      <c r="G131" s="159"/>
      <c r="H131" s="159"/>
      <c r="I131" s="159"/>
      <c r="J131" s="159"/>
      <c r="K131" s="159"/>
      <c r="L131" s="159"/>
      <c r="M131" s="90" t="s">
        <v>183</v>
      </c>
      <c r="N131" s="91" t="s">
        <v>232</v>
      </c>
      <c r="O131" s="91" t="s">
        <v>158</v>
      </c>
      <c r="P131" s="92"/>
      <c r="Q131" s="93" t="s">
        <v>89</v>
      </c>
      <c r="R131" s="93"/>
      <c r="S131" s="94"/>
      <c r="T131" s="94"/>
      <c r="U131" s="95"/>
      <c r="V131" s="159"/>
    </row>
    <row r="132" spans="1:22" ht="12.75">
      <c r="A132" s="164"/>
      <c r="B132" s="159"/>
      <c r="C132" s="159"/>
      <c r="D132" s="159"/>
      <c r="E132" s="159"/>
      <c r="F132" s="159"/>
      <c r="G132" s="159"/>
      <c r="H132" s="159"/>
      <c r="I132" s="159"/>
      <c r="J132" s="159"/>
      <c r="K132" s="159"/>
      <c r="L132" s="159"/>
      <c r="M132" s="90" t="s">
        <v>185</v>
      </c>
      <c r="N132" s="91" t="s">
        <v>186</v>
      </c>
      <c r="O132" s="91" t="s">
        <v>164</v>
      </c>
      <c r="P132" s="92"/>
      <c r="Q132" s="94"/>
      <c r="R132" s="93"/>
      <c r="S132" s="93" t="s">
        <v>87</v>
      </c>
      <c r="T132" s="94"/>
      <c r="U132" s="95"/>
      <c r="V132" s="159"/>
    </row>
    <row r="133" spans="1:22" ht="12.75">
      <c r="A133" s="164"/>
      <c r="B133" s="159"/>
      <c r="C133" s="159"/>
      <c r="D133" s="159"/>
      <c r="E133" s="159"/>
      <c r="F133" s="159"/>
      <c r="G133" s="159"/>
      <c r="H133" s="159"/>
      <c r="I133" s="159"/>
      <c r="J133" s="159"/>
      <c r="K133" s="159"/>
      <c r="L133" s="159"/>
      <c r="M133" s="90" t="s">
        <v>187</v>
      </c>
      <c r="N133" s="91" t="s">
        <v>172</v>
      </c>
      <c r="O133" s="91" t="s">
        <v>164</v>
      </c>
      <c r="P133" s="96"/>
      <c r="Q133" s="93" t="s">
        <v>87</v>
      </c>
      <c r="R133" s="94"/>
      <c r="S133" s="94"/>
      <c r="T133" s="93"/>
      <c r="U133" s="97"/>
      <c r="V133" s="159"/>
    </row>
    <row r="134" spans="1:22" ht="13.5" thickBot="1">
      <c r="A134" s="165"/>
      <c r="B134" s="160"/>
      <c r="C134" s="160"/>
      <c r="D134" s="160"/>
      <c r="E134" s="160"/>
      <c r="F134" s="160"/>
      <c r="G134" s="160"/>
      <c r="H134" s="160"/>
      <c r="I134" s="160"/>
      <c r="J134" s="160"/>
      <c r="K134" s="160"/>
      <c r="L134" s="160"/>
      <c r="M134" s="98" t="s">
        <v>188</v>
      </c>
      <c r="N134" s="99" t="s">
        <v>157</v>
      </c>
      <c r="O134" s="100" t="s">
        <v>158</v>
      </c>
      <c r="P134" s="105"/>
      <c r="Q134" s="102"/>
      <c r="R134" s="103" t="s">
        <v>89</v>
      </c>
      <c r="S134" s="102"/>
      <c r="T134" s="103"/>
      <c r="U134" s="104"/>
      <c r="V134" s="160"/>
    </row>
    <row r="135" spans="1:22" ht="12.75">
      <c r="A135" s="163">
        <v>5</v>
      </c>
      <c r="B135" s="158" t="s">
        <v>10</v>
      </c>
      <c r="C135" s="166" t="str">
        <f>IFERROR(VLOOKUP(B135,VALIDACIÓN!A:B,2,FALSE),"INDICAR DISTRITO")</f>
        <v>0004</v>
      </c>
      <c r="D135" s="158">
        <v>451</v>
      </c>
      <c r="E135" s="158" t="s">
        <v>136</v>
      </c>
      <c r="F135" s="158" t="s">
        <v>242</v>
      </c>
      <c r="G135" s="158" t="s">
        <v>243</v>
      </c>
      <c r="H135" s="158" t="s">
        <v>181</v>
      </c>
      <c r="I135" s="158" t="s">
        <v>65</v>
      </c>
      <c r="J135" s="161" t="s">
        <v>14</v>
      </c>
      <c r="K135" s="158">
        <v>21</v>
      </c>
      <c r="L135" s="162" t="str">
        <f>CONCATENATE(H135," - ",I135)</f>
        <v>NUEVO DISEÑO CURRICULAR - 1°1C</v>
      </c>
      <c r="M135" s="85" t="s">
        <v>182</v>
      </c>
      <c r="N135" s="86" t="s">
        <v>160</v>
      </c>
      <c r="O135" s="86" t="s">
        <v>161</v>
      </c>
      <c r="P135" s="87"/>
      <c r="Q135" s="88"/>
      <c r="R135" s="88" t="s">
        <v>87</v>
      </c>
      <c r="S135" s="88"/>
      <c r="T135" s="88" t="s">
        <v>89</v>
      </c>
      <c r="U135" s="89"/>
      <c r="V135" s="167" t="s">
        <v>243</v>
      </c>
    </row>
    <row r="136" spans="1:22" ht="12.75">
      <c r="A136" s="164"/>
      <c r="B136" s="159"/>
      <c r="C136" s="159"/>
      <c r="D136" s="159"/>
      <c r="E136" s="159"/>
      <c r="F136" s="159"/>
      <c r="G136" s="159"/>
      <c r="H136" s="159"/>
      <c r="I136" s="159"/>
      <c r="J136" s="159"/>
      <c r="K136" s="159"/>
      <c r="L136" s="159"/>
      <c r="M136" s="90" t="s">
        <v>183</v>
      </c>
      <c r="N136" s="91" t="s">
        <v>232</v>
      </c>
      <c r="O136" s="91" t="s">
        <v>158</v>
      </c>
      <c r="P136" s="96" t="s">
        <v>89</v>
      </c>
      <c r="Q136" s="94"/>
      <c r="R136" s="93"/>
      <c r="S136" s="94"/>
      <c r="T136" s="94"/>
      <c r="U136" s="95"/>
      <c r="V136" s="159"/>
    </row>
    <row r="137" spans="1:22" ht="12.75">
      <c r="A137" s="164"/>
      <c r="B137" s="159"/>
      <c r="C137" s="159"/>
      <c r="D137" s="159"/>
      <c r="E137" s="159"/>
      <c r="F137" s="159"/>
      <c r="G137" s="159"/>
      <c r="H137" s="159"/>
      <c r="I137" s="159"/>
      <c r="J137" s="159"/>
      <c r="K137" s="159"/>
      <c r="L137" s="159"/>
      <c r="M137" s="90" t="s">
        <v>185</v>
      </c>
      <c r="N137" s="91" t="s">
        <v>186</v>
      </c>
      <c r="O137" s="91" t="s">
        <v>164</v>
      </c>
      <c r="P137" s="92"/>
      <c r="Q137" s="94"/>
      <c r="R137" s="93"/>
      <c r="S137" s="94"/>
      <c r="T137" s="93" t="s">
        <v>87</v>
      </c>
      <c r="U137" s="95"/>
      <c r="V137" s="159"/>
    </row>
    <row r="138" spans="1:22" ht="12.75">
      <c r="A138" s="164"/>
      <c r="B138" s="159"/>
      <c r="C138" s="159"/>
      <c r="D138" s="159"/>
      <c r="E138" s="159"/>
      <c r="F138" s="159"/>
      <c r="G138" s="159"/>
      <c r="H138" s="159"/>
      <c r="I138" s="159"/>
      <c r="J138" s="159"/>
      <c r="K138" s="159"/>
      <c r="L138" s="159"/>
      <c r="M138" s="90" t="s">
        <v>187</v>
      </c>
      <c r="N138" s="91" t="s">
        <v>172</v>
      </c>
      <c r="O138" s="91" t="s">
        <v>164</v>
      </c>
      <c r="P138" s="96" t="s">
        <v>87</v>
      </c>
      <c r="Q138" s="94"/>
      <c r="R138" s="94"/>
      <c r="S138" s="94"/>
      <c r="T138" s="93"/>
      <c r="U138" s="97"/>
      <c r="V138" s="159"/>
    </row>
    <row r="139" spans="1:22" ht="13.5" thickBot="1">
      <c r="A139" s="165"/>
      <c r="B139" s="160"/>
      <c r="C139" s="160"/>
      <c r="D139" s="160"/>
      <c r="E139" s="160"/>
      <c r="F139" s="160"/>
      <c r="G139" s="160"/>
      <c r="H139" s="160"/>
      <c r="I139" s="160"/>
      <c r="J139" s="160"/>
      <c r="K139" s="160"/>
      <c r="L139" s="160"/>
      <c r="M139" s="98" t="s">
        <v>188</v>
      </c>
      <c r="N139" s="99" t="s">
        <v>157</v>
      </c>
      <c r="O139" s="100" t="s">
        <v>158</v>
      </c>
      <c r="P139" s="105"/>
      <c r="Q139" s="102"/>
      <c r="R139" s="103" t="s">
        <v>89</v>
      </c>
      <c r="S139" s="102"/>
      <c r="T139" s="103"/>
      <c r="U139" s="104"/>
      <c r="V139" s="160"/>
    </row>
    <row r="140" spans="1:22" ht="12.75">
      <c r="A140" s="163">
        <v>5</v>
      </c>
      <c r="B140" s="158" t="s">
        <v>10</v>
      </c>
      <c r="C140" s="166" t="str">
        <f>IFERROR(VLOOKUP(B140,VALIDACIÓN!A:B,2,FALSE),"INDICAR DISTRITO")</f>
        <v>0004</v>
      </c>
      <c r="D140" s="158">
        <v>451</v>
      </c>
      <c r="E140" s="158" t="s">
        <v>63</v>
      </c>
      <c r="F140" s="158" t="s">
        <v>244</v>
      </c>
      <c r="G140" s="158" t="s">
        <v>245</v>
      </c>
      <c r="H140" s="158" t="s">
        <v>181</v>
      </c>
      <c r="I140" s="158" t="s">
        <v>65</v>
      </c>
      <c r="J140" s="161" t="s">
        <v>14</v>
      </c>
      <c r="K140" s="158">
        <v>22</v>
      </c>
      <c r="L140" s="162" t="str">
        <f>CONCATENATE(H140," - ",I140)</f>
        <v>NUEVO DISEÑO CURRICULAR - 1°1C</v>
      </c>
      <c r="M140" s="85" t="s">
        <v>182</v>
      </c>
      <c r="N140" s="86" t="s">
        <v>160</v>
      </c>
      <c r="O140" s="86" t="s">
        <v>161</v>
      </c>
      <c r="P140" s="88" t="s">
        <v>87</v>
      </c>
      <c r="Q140" s="88"/>
      <c r="R140" s="88" t="s">
        <v>89</v>
      </c>
      <c r="S140" s="88"/>
      <c r="T140" s="87"/>
      <c r="U140" s="89"/>
      <c r="V140" s="167" t="s">
        <v>245</v>
      </c>
    </row>
    <row r="141" spans="1:22" ht="12.75">
      <c r="A141" s="164"/>
      <c r="B141" s="159"/>
      <c r="C141" s="159"/>
      <c r="D141" s="159"/>
      <c r="E141" s="159"/>
      <c r="F141" s="159"/>
      <c r="G141" s="159"/>
      <c r="H141" s="159"/>
      <c r="I141" s="159"/>
      <c r="J141" s="159"/>
      <c r="K141" s="159"/>
      <c r="L141" s="159"/>
      <c r="M141" s="90" t="s">
        <v>183</v>
      </c>
      <c r="N141" s="91" t="s">
        <v>232</v>
      </c>
      <c r="O141" s="91" t="s">
        <v>158</v>
      </c>
      <c r="P141" s="93"/>
      <c r="Q141" s="94"/>
      <c r="R141" s="94"/>
      <c r="S141" s="94"/>
      <c r="T141" s="96" t="s">
        <v>89</v>
      </c>
      <c r="U141" s="95"/>
      <c r="V141" s="159"/>
    </row>
    <row r="142" spans="1:22" ht="12.75">
      <c r="A142" s="164"/>
      <c r="B142" s="159"/>
      <c r="C142" s="159"/>
      <c r="D142" s="159"/>
      <c r="E142" s="159"/>
      <c r="F142" s="159"/>
      <c r="G142" s="159"/>
      <c r="H142" s="159"/>
      <c r="I142" s="159"/>
      <c r="J142" s="159"/>
      <c r="K142" s="159"/>
      <c r="L142" s="159"/>
      <c r="M142" s="90" t="s">
        <v>185</v>
      </c>
      <c r="N142" s="91" t="s">
        <v>186</v>
      </c>
      <c r="O142" s="91" t="s">
        <v>164</v>
      </c>
      <c r="P142" s="93"/>
      <c r="Q142" s="94"/>
      <c r="R142" s="93" t="s">
        <v>87</v>
      </c>
      <c r="S142" s="94"/>
      <c r="T142" s="92"/>
      <c r="U142" s="95"/>
      <c r="V142" s="159"/>
    </row>
    <row r="143" spans="1:22" ht="12.75">
      <c r="A143" s="164"/>
      <c r="B143" s="159"/>
      <c r="C143" s="159"/>
      <c r="D143" s="159"/>
      <c r="E143" s="159"/>
      <c r="F143" s="159"/>
      <c r="G143" s="159"/>
      <c r="H143" s="159"/>
      <c r="I143" s="159"/>
      <c r="J143" s="159"/>
      <c r="K143" s="159"/>
      <c r="L143" s="159"/>
      <c r="M143" s="90" t="s">
        <v>187</v>
      </c>
      <c r="N143" s="91" t="s">
        <v>172</v>
      </c>
      <c r="O143" s="91" t="s">
        <v>164</v>
      </c>
      <c r="P143" s="94"/>
      <c r="Q143" s="94"/>
      <c r="R143" s="94"/>
      <c r="S143" s="94"/>
      <c r="T143" s="96" t="s">
        <v>87</v>
      </c>
      <c r="U143" s="97"/>
      <c r="V143" s="159"/>
    </row>
    <row r="144" spans="1:22" ht="13.5" thickBot="1">
      <c r="A144" s="165"/>
      <c r="B144" s="160"/>
      <c r="C144" s="160"/>
      <c r="D144" s="160"/>
      <c r="E144" s="160"/>
      <c r="F144" s="160"/>
      <c r="G144" s="160"/>
      <c r="H144" s="160"/>
      <c r="I144" s="160"/>
      <c r="J144" s="160"/>
      <c r="K144" s="160"/>
      <c r="L144" s="160"/>
      <c r="M144" s="98" t="s">
        <v>188</v>
      </c>
      <c r="N144" s="99" t="s">
        <v>157</v>
      </c>
      <c r="O144" s="100" t="s">
        <v>158</v>
      </c>
      <c r="P144" s="103" t="s">
        <v>89</v>
      </c>
      <c r="Q144" s="102"/>
      <c r="R144" s="102"/>
      <c r="S144" s="102"/>
      <c r="T144" s="105"/>
      <c r="U144" s="104"/>
      <c r="V144" s="160"/>
    </row>
    <row r="145" spans="1:22" ht="12.75">
      <c r="A145" s="163">
        <v>5</v>
      </c>
      <c r="B145" s="158" t="s">
        <v>10</v>
      </c>
      <c r="C145" s="166" t="str">
        <f>IFERROR(VLOOKUP(B145,VALIDACIÓN!A:B,2,FALSE),"INDICAR DISTRITO")</f>
        <v>0004</v>
      </c>
      <c r="D145" s="158">
        <v>451</v>
      </c>
      <c r="E145" s="158" t="s">
        <v>246</v>
      </c>
      <c r="F145" s="158" t="s">
        <v>247</v>
      </c>
      <c r="G145" s="158" t="s">
        <v>248</v>
      </c>
      <c r="H145" s="158" t="s">
        <v>12</v>
      </c>
      <c r="I145" s="158" t="s">
        <v>23</v>
      </c>
      <c r="J145" s="161" t="s">
        <v>14</v>
      </c>
      <c r="K145" s="158">
        <v>30</v>
      </c>
      <c r="L145" s="162" t="str">
        <f>CONCATENATE(H145," - ",I145)</f>
        <v>CIENCIAS SOCIALES - 3°1C</v>
      </c>
      <c r="M145" s="85" t="s">
        <v>153</v>
      </c>
      <c r="N145" s="86" t="s">
        <v>154</v>
      </c>
      <c r="O145" s="86" t="s">
        <v>155</v>
      </c>
      <c r="P145" s="87" t="s">
        <v>86</v>
      </c>
      <c r="Q145" s="88"/>
      <c r="R145" s="88"/>
      <c r="S145" s="88"/>
      <c r="T145" s="88"/>
      <c r="U145" s="89"/>
      <c r="V145" s="167" t="s">
        <v>248</v>
      </c>
    </row>
    <row r="146" spans="1:22" ht="12.75">
      <c r="A146" s="164"/>
      <c r="B146" s="159"/>
      <c r="C146" s="159"/>
      <c r="D146" s="159"/>
      <c r="E146" s="159"/>
      <c r="F146" s="159"/>
      <c r="G146" s="159"/>
      <c r="H146" s="159"/>
      <c r="I146" s="159"/>
      <c r="J146" s="159"/>
      <c r="K146" s="159"/>
      <c r="L146" s="159"/>
      <c r="M146" s="90" t="s">
        <v>156</v>
      </c>
      <c r="N146" s="91" t="s">
        <v>157</v>
      </c>
      <c r="O146" s="91" t="s">
        <v>158</v>
      </c>
      <c r="P146" s="92"/>
      <c r="Q146" s="94"/>
      <c r="R146" s="93" t="s">
        <v>89</v>
      </c>
      <c r="S146" s="94"/>
      <c r="T146" s="94"/>
      <c r="U146" s="95"/>
      <c r="V146" s="159"/>
    </row>
    <row r="147" spans="1:22" ht="12.75">
      <c r="A147" s="164"/>
      <c r="B147" s="159"/>
      <c r="C147" s="159"/>
      <c r="D147" s="159"/>
      <c r="E147" s="159"/>
      <c r="F147" s="159"/>
      <c r="G147" s="159"/>
      <c r="H147" s="159"/>
      <c r="I147" s="159"/>
      <c r="J147" s="159"/>
      <c r="K147" s="159"/>
      <c r="L147" s="159"/>
      <c r="M147" s="90" t="s">
        <v>159</v>
      </c>
      <c r="N147" s="91" t="s">
        <v>160</v>
      </c>
      <c r="O147" s="91" t="s">
        <v>161</v>
      </c>
      <c r="P147" s="92"/>
      <c r="Q147" s="93" t="s">
        <v>108</v>
      </c>
      <c r="R147" s="93" t="s">
        <v>87</v>
      </c>
      <c r="S147" s="94"/>
      <c r="T147" s="94"/>
      <c r="U147" s="95"/>
      <c r="V147" s="159"/>
    </row>
    <row r="148" spans="1:22" ht="12.75">
      <c r="A148" s="164"/>
      <c r="B148" s="159"/>
      <c r="C148" s="159"/>
      <c r="D148" s="159"/>
      <c r="E148" s="159"/>
      <c r="F148" s="159"/>
      <c r="G148" s="159"/>
      <c r="H148" s="159"/>
      <c r="I148" s="159"/>
      <c r="J148" s="159"/>
      <c r="K148" s="159"/>
      <c r="L148" s="159"/>
      <c r="M148" s="90" t="s">
        <v>162</v>
      </c>
      <c r="N148" s="91" t="s">
        <v>163</v>
      </c>
      <c r="O148" s="91" t="s">
        <v>164</v>
      </c>
      <c r="P148" s="96"/>
      <c r="Q148" s="93" t="s">
        <v>109</v>
      </c>
      <c r="R148" s="94"/>
      <c r="S148" s="94"/>
      <c r="T148" s="93"/>
      <c r="U148" s="97"/>
      <c r="V148" s="159"/>
    </row>
    <row r="149" spans="1:22" ht="13.5" thickBot="1">
      <c r="A149" s="165"/>
      <c r="B149" s="160"/>
      <c r="C149" s="160"/>
      <c r="D149" s="160"/>
      <c r="E149" s="160"/>
      <c r="F149" s="160"/>
      <c r="G149" s="160"/>
      <c r="H149" s="160"/>
      <c r="I149" s="160"/>
      <c r="J149" s="160"/>
      <c r="K149" s="160"/>
      <c r="L149" s="160"/>
      <c r="M149" s="98" t="s">
        <v>165</v>
      </c>
      <c r="N149" s="99" t="s">
        <v>166</v>
      </c>
      <c r="O149" s="100" t="s">
        <v>155</v>
      </c>
      <c r="P149" s="101" t="s">
        <v>88</v>
      </c>
      <c r="Q149" s="102"/>
      <c r="R149" s="102"/>
      <c r="S149" s="102"/>
      <c r="T149" s="103"/>
      <c r="U149" s="104"/>
      <c r="V149" s="160"/>
    </row>
    <row r="150" spans="1:22" ht="12.75">
      <c r="A150" s="163">
        <v>5</v>
      </c>
      <c r="B150" s="158" t="s">
        <v>10</v>
      </c>
      <c r="C150" s="166" t="str">
        <f>IFERROR(VLOOKUP(B150,VALIDACIÓN!A:B,2,FALSE),"INDICAR DISTRITO")</f>
        <v>0004</v>
      </c>
      <c r="D150" s="158">
        <v>451</v>
      </c>
      <c r="E150" s="158" t="s">
        <v>120</v>
      </c>
      <c r="F150" s="158" t="s">
        <v>249</v>
      </c>
      <c r="G150" s="158" t="s">
        <v>250</v>
      </c>
      <c r="H150" s="158" t="s">
        <v>181</v>
      </c>
      <c r="I150" s="158" t="s">
        <v>65</v>
      </c>
      <c r="J150" s="161" t="s">
        <v>14</v>
      </c>
      <c r="K150" s="158">
        <v>19</v>
      </c>
      <c r="L150" s="162" t="str">
        <f>CONCATENATE(H150," - ",I150)</f>
        <v>NUEVO DISEÑO CURRICULAR - 1°1C</v>
      </c>
      <c r="M150" s="85" t="s">
        <v>182</v>
      </c>
      <c r="N150" s="86" t="s">
        <v>160</v>
      </c>
      <c r="O150" s="86" t="s">
        <v>161</v>
      </c>
      <c r="P150" s="88"/>
      <c r="Q150" s="88"/>
      <c r="R150" s="88" t="s">
        <v>89</v>
      </c>
      <c r="S150" s="88"/>
      <c r="T150" s="88" t="s">
        <v>87</v>
      </c>
      <c r="U150" s="89"/>
      <c r="V150" s="167" t="s">
        <v>250</v>
      </c>
    </row>
    <row r="151" spans="1:22" ht="12.75">
      <c r="A151" s="164"/>
      <c r="B151" s="159"/>
      <c r="C151" s="159"/>
      <c r="D151" s="159"/>
      <c r="E151" s="159"/>
      <c r="F151" s="159"/>
      <c r="G151" s="159"/>
      <c r="H151" s="159"/>
      <c r="I151" s="159"/>
      <c r="J151" s="159"/>
      <c r="K151" s="159"/>
      <c r="L151" s="159"/>
      <c r="M151" s="90" t="s">
        <v>183</v>
      </c>
      <c r="N151" s="91" t="s">
        <v>232</v>
      </c>
      <c r="O151" s="91" t="s">
        <v>158</v>
      </c>
      <c r="P151" s="96" t="s">
        <v>89</v>
      </c>
      <c r="Q151" s="96"/>
      <c r="R151" s="94"/>
      <c r="S151" s="94"/>
      <c r="T151" s="93"/>
      <c r="U151" s="95"/>
      <c r="V151" s="159"/>
    </row>
    <row r="152" spans="1:22" ht="12.75">
      <c r="A152" s="164"/>
      <c r="B152" s="159"/>
      <c r="C152" s="159"/>
      <c r="D152" s="159"/>
      <c r="E152" s="159"/>
      <c r="F152" s="159"/>
      <c r="G152" s="159"/>
      <c r="H152" s="159"/>
      <c r="I152" s="159"/>
      <c r="J152" s="159"/>
      <c r="K152" s="159"/>
      <c r="L152" s="159"/>
      <c r="M152" s="90" t="s">
        <v>185</v>
      </c>
      <c r="N152" s="91" t="s">
        <v>186</v>
      </c>
      <c r="O152" s="91" t="s">
        <v>164</v>
      </c>
      <c r="P152" s="92"/>
      <c r="Q152" s="92"/>
      <c r="R152" s="93" t="s">
        <v>87</v>
      </c>
      <c r="S152" s="94"/>
      <c r="T152" s="93"/>
      <c r="U152" s="95"/>
      <c r="V152" s="159"/>
    </row>
    <row r="153" spans="1:22" ht="12.75">
      <c r="A153" s="164"/>
      <c r="B153" s="159"/>
      <c r="C153" s="159"/>
      <c r="D153" s="159"/>
      <c r="E153" s="159"/>
      <c r="F153" s="159"/>
      <c r="G153" s="159"/>
      <c r="H153" s="159"/>
      <c r="I153" s="159"/>
      <c r="J153" s="159"/>
      <c r="K153" s="159"/>
      <c r="L153" s="159"/>
      <c r="M153" s="90" t="s">
        <v>187</v>
      </c>
      <c r="N153" s="91" t="s">
        <v>172</v>
      </c>
      <c r="O153" s="91" t="s">
        <v>164</v>
      </c>
      <c r="P153" s="96" t="s">
        <v>87</v>
      </c>
      <c r="Q153" s="96"/>
      <c r="R153" s="94"/>
      <c r="S153" s="94"/>
      <c r="T153" s="94"/>
      <c r="U153" s="97"/>
      <c r="V153" s="159"/>
    </row>
    <row r="154" spans="1:22" ht="13.5" thickBot="1">
      <c r="A154" s="165"/>
      <c r="B154" s="160"/>
      <c r="C154" s="160"/>
      <c r="D154" s="160"/>
      <c r="E154" s="160"/>
      <c r="F154" s="160"/>
      <c r="G154" s="160"/>
      <c r="H154" s="160"/>
      <c r="I154" s="160"/>
      <c r="J154" s="160"/>
      <c r="K154" s="160"/>
      <c r="L154" s="160"/>
      <c r="M154" s="98" t="s">
        <v>188</v>
      </c>
      <c r="N154" s="99" t="s">
        <v>157</v>
      </c>
      <c r="O154" s="100" t="s">
        <v>158</v>
      </c>
      <c r="P154" s="103"/>
      <c r="Q154" s="102"/>
      <c r="R154" s="102"/>
      <c r="S154" s="102"/>
      <c r="T154" s="103" t="s">
        <v>89</v>
      </c>
      <c r="U154" s="104"/>
      <c r="V154" s="160"/>
    </row>
    <row r="155" spans="1:22" ht="12.75">
      <c r="A155" s="163">
        <v>5</v>
      </c>
      <c r="B155" s="158" t="s">
        <v>10</v>
      </c>
      <c r="C155" s="166" t="str">
        <f>IFERROR(VLOOKUP(B155,VALIDACIÓN!A:B,2,FALSE),"INDICAR DISTRITO")</f>
        <v>0004</v>
      </c>
      <c r="D155" s="158">
        <v>451</v>
      </c>
      <c r="E155" s="158" t="s">
        <v>19</v>
      </c>
      <c r="F155" s="158" t="s">
        <v>251</v>
      </c>
      <c r="G155" s="158" t="s">
        <v>252</v>
      </c>
      <c r="H155" s="158" t="s">
        <v>181</v>
      </c>
      <c r="I155" s="158" t="s">
        <v>65</v>
      </c>
      <c r="J155" s="161" t="s">
        <v>14</v>
      </c>
      <c r="K155" s="158">
        <v>20</v>
      </c>
      <c r="L155" s="162" t="str">
        <f>CONCATENATE(H155," - ",I155)</f>
        <v>NUEVO DISEÑO CURRICULAR - 1°1C</v>
      </c>
      <c r="M155" s="85" t="s">
        <v>182</v>
      </c>
      <c r="N155" s="86" t="s">
        <v>160</v>
      </c>
      <c r="O155" s="86" t="s">
        <v>161</v>
      </c>
      <c r="P155" s="88"/>
      <c r="Q155" s="88" t="s">
        <v>87</v>
      </c>
      <c r="R155" s="88"/>
      <c r="S155" s="88" t="s">
        <v>89</v>
      </c>
      <c r="T155" s="88"/>
      <c r="U155" s="89"/>
      <c r="V155" s="167" t="s">
        <v>252</v>
      </c>
    </row>
    <row r="156" spans="1:22" ht="12.75">
      <c r="A156" s="164"/>
      <c r="B156" s="159"/>
      <c r="C156" s="159"/>
      <c r="D156" s="159"/>
      <c r="E156" s="159"/>
      <c r="F156" s="159"/>
      <c r="G156" s="159"/>
      <c r="H156" s="159"/>
      <c r="I156" s="159"/>
      <c r="J156" s="159"/>
      <c r="K156" s="159"/>
      <c r="L156" s="159"/>
      <c r="M156" s="90" t="s">
        <v>183</v>
      </c>
      <c r="N156" s="91" t="s">
        <v>232</v>
      </c>
      <c r="O156" s="91" t="s">
        <v>158</v>
      </c>
      <c r="P156" s="96" t="s">
        <v>89</v>
      </c>
      <c r="Q156" s="93"/>
      <c r="R156" s="94"/>
      <c r="S156" s="94"/>
      <c r="T156" s="93"/>
      <c r="U156" s="95"/>
      <c r="V156" s="159"/>
    </row>
    <row r="157" spans="1:22" ht="12.75">
      <c r="A157" s="164"/>
      <c r="B157" s="159"/>
      <c r="C157" s="159"/>
      <c r="D157" s="159"/>
      <c r="E157" s="159"/>
      <c r="F157" s="159"/>
      <c r="G157" s="159"/>
      <c r="H157" s="159"/>
      <c r="I157" s="159"/>
      <c r="J157" s="159"/>
      <c r="K157" s="159"/>
      <c r="L157" s="159"/>
      <c r="M157" s="90" t="s">
        <v>185</v>
      </c>
      <c r="N157" s="91" t="s">
        <v>186</v>
      </c>
      <c r="O157" s="91" t="s">
        <v>164</v>
      </c>
      <c r="P157" s="92"/>
      <c r="Q157" s="93"/>
      <c r="R157" s="93"/>
      <c r="S157" s="93" t="s">
        <v>87</v>
      </c>
      <c r="T157" s="93"/>
      <c r="U157" s="95"/>
      <c r="V157" s="159"/>
    </row>
    <row r="158" spans="1:22" ht="12.75">
      <c r="A158" s="164"/>
      <c r="B158" s="159"/>
      <c r="C158" s="159"/>
      <c r="D158" s="159"/>
      <c r="E158" s="159"/>
      <c r="F158" s="159"/>
      <c r="G158" s="159"/>
      <c r="H158" s="159"/>
      <c r="I158" s="159"/>
      <c r="J158" s="159"/>
      <c r="K158" s="159"/>
      <c r="L158" s="159"/>
      <c r="M158" s="90" t="s">
        <v>187</v>
      </c>
      <c r="N158" s="91" t="s">
        <v>172</v>
      </c>
      <c r="O158" s="91" t="s">
        <v>164</v>
      </c>
      <c r="P158" s="96" t="s">
        <v>87</v>
      </c>
      <c r="Q158" s="94"/>
      <c r="R158" s="94"/>
      <c r="S158" s="94"/>
      <c r="T158" s="94"/>
      <c r="U158" s="97"/>
      <c r="V158" s="159"/>
    </row>
    <row r="159" spans="1:22" ht="13.5" thickBot="1">
      <c r="A159" s="165"/>
      <c r="B159" s="160"/>
      <c r="C159" s="160"/>
      <c r="D159" s="160"/>
      <c r="E159" s="160"/>
      <c r="F159" s="160"/>
      <c r="G159" s="160"/>
      <c r="H159" s="160"/>
      <c r="I159" s="160"/>
      <c r="J159" s="160"/>
      <c r="K159" s="160"/>
      <c r="L159" s="160"/>
      <c r="M159" s="98" t="s">
        <v>188</v>
      </c>
      <c r="N159" s="99" t="s">
        <v>157</v>
      </c>
      <c r="O159" s="100" t="s">
        <v>158</v>
      </c>
      <c r="P159" s="103"/>
      <c r="Q159" s="103" t="s">
        <v>89</v>
      </c>
      <c r="R159" s="102"/>
      <c r="S159" s="102"/>
      <c r="T159" s="103"/>
      <c r="U159" s="104"/>
      <c r="V159" s="160"/>
    </row>
    <row r="160" spans="1:22" ht="12.75">
      <c r="A160" s="163">
        <v>5</v>
      </c>
      <c r="B160" s="158" t="s">
        <v>10</v>
      </c>
      <c r="C160" s="166" t="str">
        <f>IFERROR(VLOOKUP(B160,VALIDACIÓN!A:B,2,FALSE),"INDICAR DISTRITO")</f>
        <v>0004</v>
      </c>
      <c r="D160" s="158">
        <v>451</v>
      </c>
      <c r="E160" s="158" t="s">
        <v>25</v>
      </c>
      <c r="F160" s="158" t="s">
        <v>253</v>
      </c>
      <c r="G160" s="158" t="s">
        <v>254</v>
      </c>
      <c r="H160" s="158" t="s">
        <v>12</v>
      </c>
      <c r="I160" s="158" t="s">
        <v>23</v>
      </c>
      <c r="J160" s="161" t="s">
        <v>14</v>
      </c>
      <c r="K160" s="158">
        <v>19</v>
      </c>
      <c r="L160" s="162" t="str">
        <f>CONCATENATE(H160," - ",I160)</f>
        <v>CIENCIAS SOCIALES - 3°1C</v>
      </c>
      <c r="M160" s="85" t="s">
        <v>153</v>
      </c>
      <c r="N160" s="86" t="s">
        <v>154</v>
      </c>
      <c r="O160" s="86" t="s">
        <v>155</v>
      </c>
      <c r="P160" s="87"/>
      <c r="Q160" s="88"/>
      <c r="R160" s="87" t="s">
        <v>88</v>
      </c>
      <c r="S160" s="87"/>
      <c r="T160" s="88"/>
      <c r="U160" s="89"/>
      <c r="V160" s="167" t="s">
        <v>254</v>
      </c>
    </row>
    <row r="161" spans="1:22" ht="12.75">
      <c r="A161" s="164"/>
      <c r="B161" s="159"/>
      <c r="C161" s="159"/>
      <c r="D161" s="159"/>
      <c r="E161" s="159"/>
      <c r="F161" s="159"/>
      <c r="G161" s="159"/>
      <c r="H161" s="159"/>
      <c r="I161" s="159"/>
      <c r="J161" s="159"/>
      <c r="K161" s="159"/>
      <c r="L161" s="159"/>
      <c r="M161" s="90" t="s">
        <v>156</v>
      </c>
      <c r="N161" s="91" t="s">
        <v>157</v>
      </c>
      <c r="O161" s="91" t="s">
        <v>158</v>
      </c>
      <c r="P161" s="93" t="s">
        <v>89</v>
      </c>
      <c r="Q161" s="94"/>
      <c r="R161" s="92"/>
      <c r="S161" s="92"/>
      <c r="T161" s="94"/>
      <c r="U161" s="95"/>
      <c r="V161" s="159"/>
    </row>
    <row r="162" spans="1:22" ht="12.75">
      <c r="A162" s="164"/>
      <c r="B162" s="159"/>
      <c r="C162" s="159"/>
      <c r="D162" s="159"/>
      <c r="E162" s="159"/>
      <c r="F162" s="159"/>
      <c r="G162" s="159"/>
      <c r="H162" s="159"/>
      <c r="I162" s="159"/>
      <c r="J162" s="159"/>
      <c r="K162" s="159"/>
      <c r="L162" s="159"/>
      <c r="M162" s="90" t="s">
        <v>159</v>
      </c>
      <c r="N162" s="91" t="s">
        <v>160</v>
      </c>
      <c r="O162" s="91" t="s">
        <v>161</v>
      </c>
      <c r="P162" s="93" t="s">
        <v>87</v>
      </c>
      <c r="Q162" s="93" t="s">
        <v>108</v>
      </c>
      <c r="R162" s="92"/>
      <c r="S162" s="92"/>
      <c r="T162" s="94"/>
      <c r="U162" s="95"/>
      <c r="V162" s="159"/>
    </row>
    <row r="163" spans="1:22" ht="12.75">
      <c r="A163" s="164"/>
      <c r="B163" s="159"/>
      <c r="C163" s="159"/>
      <c r="D163" s="159"/>
      <c r="E163" s="159"/>
      <c r="F163" s="159"/>
      <c r="G163" s="159"/>
      <c r="H163" s="159"/>
      <c r="I163" s="159"/>
      <c r="J163" s="159"/>
      <c r="K163" s="159"/>
      <c r="L163" s="159"/>
      <c r="M163" s="90" t="s">
        <v>162</v>
      </c>
      <c r="N163" s="91" t="s">
        <v>163</v>
      </c>
      <c r="O163" s="91" t="s">
        <v>164</v>
      </c>
      <c r="P163" s="96"/>
      <c r="Q163" s="93" t="s">
        <v>109</v>
      </c>
      <c r="R163" s="96"/>
      <c r="S163" s="96"/>
      <c r="T163" s="93"/>
      <c r="U163" s="97"/>
      <c r="V163" s="159"/>
    </row>
    <row r="164" spans="1:22" ht="13.5" thickBot="1">
      <c r="A164" s="165"/>
      <c r="B164" s="160"/>
      <c r="C164" s="160"/>
      <c r="D164" s="160"/>
      <c r="E164" s="160"/>
      <c r="F164" s="160"/>
      <c r="G164" s="160"/>
      <c r="H164" s="160"/>
      <c r="I164" s="160"/>
      <c r="J164" s="160"/>
      <c r="K164" s="160"/>
      <c r="L164" s="160"/>
      <c r="M164" s="98" t="s">
        <v>165</v>
      </c>
      <c r="N164" s="99" t="s">
        <v>166</v>
      </c>
      <c r="O164" s="100" t="s">
        <v>155</v>
      </c>
      <c r="P164" s="101"/>
      <c r="Q164" s="103"/>
      <c r="R164" s="101" t="s">
        <v>86</v>
      </c>
      <c r="S164" s="101"/>
      <c r="T164" s="103"/>
      <c r="U164" s="104"/>
      <c r="V164" s="160"/>
    </row>
    <row r="165" spans="1:22" ht="12.75">
      <c r="A165" s="163">
        <v>5</v>
      </c>
      <c r="B165" s="158" t="s">
        <v>10</v>
      </c>
      <c r="C165" s="166" t="str">
        <f>IFERROR(VLOOKUP(B165,VALIDACIÓN!A:B,2,FALSE),"INDICAR DISTRITO")</f>
        <v>0004</v>
      </c>
      <c r="D165" s="158">
        <v>451</v>
      </c>
      <c r="E165" s="158" t="s">
        <v>25</v>
      </c>
      <c r="F165" s="158" t="s">
        <v>253</v>
      </c>
      <c r="G165" s="158" t="s">
        <v>255</v>
      </c>
      <c r="H165" s="158" t="s">
        <v>12</v>
      </c>
      <c r="I165" s="158" t="s">
        <v>40</v>
      </c>
      <c r="J165" s="161" t="s">
        <v>27</v>
      </c>
      <c r="K165" s="158">
        <v>20</v>
      </c>
      <c r="L165" s="162" t="str">
        <f>CONCATENATE(H165," - ",I165)</f>
        <v>CIENCIAS SOCIALES - 2°1C</v>
      </c>
      <c r="M165" s="85" t="s">
        <v>167</v>
      </c>
      <c r="N165" s="86" t="s">
        <v>168</v>
      </c>
      <c r="O165" s="86" t="s">
        <v>155</v>
      </c>
      <c r="P165" s="106" t="s">
        <v>114</v>
      </c>
      <c r="Q165" s="107"/>
      <c r="R165" s="107"/>
      <c r="S165" s="107"/>
      <c r="T165" s="107"/>
      <c r="U165" s="108"/>
      <c r="V165" s="167" t="s">
        <v>255</v>
      </c>
    </row>
    <row r="166" spans="1:22" ht="12.75">
      <c r="A166" s="164"/>
      <c r="B166" s="159"/>
      <c r="C166" s="159"/>
      <c r="D166" s="159"/>
      <c r="E166" s="159"/>
      <c r="F166" s="159"/>
      <c r="G166" s="159"/>
      <c r="H166" s="159"/>
      <c r="I166" s="159"/>
      <c r="J166" s="159"/>
      <c r="K166" s="159"/>
      <c r="L166" s="159"/>
      <c r="M166" s="90" t="s">
        <v>169</v>
      </c>
      <c r="N166" s="91" t="s">
        <v>170</v>
      </c>
      <c r="O166" s="91" t="s">
        <v>155</v>
      </c>
      <c r="P166" s="109" t="s">
        <v>113</v>
      </c>
      <c r="Q166" s="110"/>
      <c r="R166" s="111"/>
      <c r="S166" s="110"/>
      <c r="T166" s="110"/>
      <c r="U166" s="112"/>
      <c r="V166" s="159"/>
    </row>
    <row r="167" spans="1:22" ht="12.75">
      <c r="A167" s="164"/>
      <c r="B167" s="159"/>
      <c r="C167" s="159"/>
      <c r="D167" s="159"/>
      <c r="E167" s="159"/>
      <c r="F167" s="159"/>
      <c r="G167" s="159"/>
      <c r="H167" s="159"/>
      <c r="I167" s="159"/>
      <c r="J167" s="159"/>
      <c r="K167" s="159"/>
      <c r="L167" s="159"/>
      <c r="M167" s="90" t="s">
        <v>171</v>
      </c>
      <c r="N167" s="91" t="s">
        <v>172</v>
      </c>
      <c r="O167" s="91" t="s">
        <v>164</v>
      </c>
      <c r="P167" s="113"/>
      <c r="Q167" s="110"/>
      <c r="R167" s="111"/>
      <c r="S167" s="110"/>
      <c r="T167" s="109" t="s">
        <v>117</v>
      </c>
      <c r="U167" s="112"/>
      <c r="V167" s="159"/>
    </row>
    <row r="168" spans="1:22" ht="12.75">
      <c r="A168" s="164"/>
      <c r="B168" s="159"/>
      <c r="C168" s="159"/>
      <c r="D168" s="159"/>
      <c r="E168" s="159"/>
      <c r="F168" s="159"/>
      <c r="G168" s="159"/>
      <c r="H168" s="159"/>
      <c r="I168" s="159"/>
      <c r="J168" s="159"/>
      <c r="K168" s="159"/>
      <c r="L168" s="159"/>
      <c r="M168" s="90" t="s">
        <v>173</v>
      </c>
      <c r="N168" s="91" t="s">
        <v>174</v>
      </c>
      <c r="O168" s="91" t="s">
        <v>158</v>
      </c>
      <c r="P168" s="114"/>
      <c r="Q168" s="110"/>
      <c r="R168" s="115" t="s">
        <v>116</v>
      </c>
      <c r="S168" s="110"/>
      <c r="T168" s="111"/>
      <c r="U168" s="116"/>
      <c r="V168" s="159"/>
    </row>
    <row r="169" spans="1:22" ht="13.5" thickBot="1">
      <c r="A169" s="165"/>
      <c r="B169" s="160"/>
      <c r="C169" s="160"/>
      <c r="D169" s="160"/>
      <c r="E169" s="160"/>
      <c r="F169" s="160"/>
      <c r="G169" s="160"/>
      <c r="H169" s="160"/>
      <c r="I169" s="160"/>
      <c r="J169" s="160"/>
      <c r="K169" s="160"/>
      <c r="L169" s="160"/>
      <c r="M169" s="98" t="s">
        <v>175</v>
      </c>
      <c r="N169" s="99" t="s">
        <v>160</v>
      </c>
      <c r="O169" s="100" t="s">
        <v>161</v>
      </c>
      <c r="P169" s="117"/>
      <c r="Q169" s="118"/>
      <c r="R169" s="119" t="s">
        <v>117</v>
      </c>
      <c r="S169" s="118"/>
      <c r="T169" s="120" t="s">
        <v>116</v>
      </c>
      <c r="U169" s="121"/>
      <c r="V169" s="160"/>
    </row>
    <row r="170" spans="1:22" ht="12.75">
      <c r="A170" s="163"/>
      <c r="B170" s="158"/>
      <c r="C170" s="166" t="str">
        <f>IFERROR(VLOOKUP(B170,VALIDACIÓN!A:B,2,FALSE),"INDICAR DISTRITO")</f>
        <v>INDICAR DISTRITO</v>
      </c>
      <c r="D170" s="158"/>
      <c r="E170" s="158"/>
      <c r="F170" s="158"/>
      <c r="G170" s="158"/>
      <c r="H170" s="158"/>
      <c r="I170" s="158"/>
      <c r="J170" s="161"/>
      <c r="K170" s="158"/>
      <c r="L170" s="162" t="str">
        <f>CONCATENATE(H170," - ",I170)</f>
        <v xml:space="preserve"> - </v>
      </c>
      <c r="M170" s="85" t="str">
        <f ca="1">IFERROR(__xludf.DUMMYFUNCTION("IFERROR(ArrayFormula(QUERY(TRIM('VALIDACIÓN'!$C$2:$H1254),""SELECT Col2, Col3, Col4 WHERE Col1='""&amp;L170&amp;""'"")),""COMPLETAR LOS CAMPOS DE AÑO, CUATRIMESTRE Y ORIENTACIÓN"")"),"COMPLETAR LOS CAMPOS DE AÑO, CUATRIMESTRE Y ORIENTACIÓN")</f>
        <v>COMPLETAR LOS CAMPOS DE AÑO, CUATRIMESTRE Y ORIENTACIÓN</v>
      </c>
      <c r="N170" s="86"/>
      <c r="O170" s="86"/>
      <c r="P170" s="87"/>
      <c r="Q170" s="88"/>
      <c r="R170" s="88"/>
      <c r="S170" s="88"/>
      <c r="T170" s="88"/>
      <c r="U170" s="89"/>
      <c r="V170" s="167"/>
    </row>
    <row r="171" spans="1:22" ht="12.75">
      <c r="A171" s="164"/>
      <c r="B171" s="159"/>
      <c r="C171" s="159"/>
      <c r="D171" s="159"/>
      <c r="E171" s="159"/>
      <c r="F171" s="159"/>
      <c r="G171" s="159"/>
      <c r="H171" s="159"/>
      <c r="I171" s="159"/>
      <c r="J171" s="159"/>
      <c r="K171" s="159"/>
      <c r="L171" s="159"/>
      <c r="M171" s="90"/>
      <c r="N171" s="91"/>
      <c r="O171" s="91"/>
      <c r="P171" s="92"/>
      <c r="Q171" s="94"/>
      <c r="R171" s="93"/>
      <c r="S171" s="94"/>
      <c r="T171" s="94"/>
      <c r="U171" s="95"/>
      <c r="V171" s="159"/>
    </row>
    <row r="172" spans="1:22" ht="12.75">
      <c r="A172" s="164"/>
      <c r="B172" s="159"/>
      <c r="C172" s="159"/>
      <c r="D172" s="159"/>
      <c r="E172" s="159"/>
      <c r="F172" s="159"/>
      <c r="G172" s="159"/>
      <c r="H172" s="159"/>
      <c r="I172" s="159"/>
      <c r="J172" s="159"/>
      <c r="K172" s="159"/>
      <c r="L172" s="159"/>
      <c r="M172" s="90"/>
      <c r="N172" s="91"/>
      <c r="O172" s="91"/>
      <c r="P172" s="92"/>
      <c r="Q172" s="94"/>
      <c r="R172" s="93"/>
      <c r="S172" s="94"/>
      <c r="T172" s="94"/>
      <c r="U172" s="95"/>
      <c r="V172" s="159"/>
    </row>
    <row r="173" spans="1:22" ht="12.75">
      <c r="A173" s="164"/>
      <c r="B173" s="159"/>
      <c r="C173" s="159"/>
      <c r="D173" s="159"/>
      <c r="E173" s="159"/>
      <c r="F173" s="159"/>
      <c r="G173" s="159"/>
      <c r="H173" s="159"/>
      <c r="I173" s="159"/>
      <c r="J173" s="159"/>
      <c r="K173" s="159"/>
      <c r="L173" s="159"/>
      <c r="M173" s="90"/>
      <c r="N173" s="91"/>
      <c r="O173" s="91"/>
      <c r="P173" s="96"/>
      <c r="Q173" s="94"/>
      <c r="R173" s="94"/>
      <c r="S173" s="94"/>
      <c r="T173" s="93"/>
      <c r="U173" s="97"/>
      <c r="V173" s="159"/>
    </row>
    <row r="174" spans="1:22" ht="13.5" thickBot="1">
      <c r="A174" s="165"/>
      <c r="B174" s="160"/>
      <c r="C174" s="160"/>
      <c r="D174" s="160"/>
      <c r="E174" s="160"/>
      <c r="F174" s="160"/>
      <c r="G174" s="160"/>
      <c r="H174" s="160"/>
      <c r="I174" s="160"/>
      <c r="J174" s="160"/>
      <c r="K174" s="160"/>
      <c r="L174" s="160"/>
      <c r="M174" s="98"/>
      <c r="N174" s="99"/>
      <c r="O174" s="100"/>
      <c r="P174" s="105"/>
      <c r="Q174" s="102"/>
      <c r="R174" s="102"/>
      <c r="S174" s="102"/>
      <c r="T174" s="103"/>
      <c r="U174" s="104"/>
      <c r="V174" s="160"/>
    </row>
    <row r="175" spans="1:22" ht="12.75">
      <c r="A175" s="163"/>
      <c r="B175" s="158"/>
      <c r="C175" s="166" t="str">
        <f>IFERROR(VLOOKUP(B175,VALIDACIÓN!A:B,2,FALSE),"INDICAR DISTRITO")</f>
        <v>INDICAR DISTRITO</v>
      </c>
      <c r="D175" s="158"/>
      <c r="E175" s="158"/>
      <c r="F175" s="158"/>
      <c r="G175" s="158"/>
      <c r="H175" s="158"/>
      <c r="I175" s="158"/>
      <c r="J175" s="161"/>
      <c r="K175" s="158"/>
      <c r="L175" s="162" t="str">
        <f>CONCATENATE(H175," - ",I175)</f>
        <v xml:space="preserve"> - </v>
      </c>
      <c r="M175" s="85" t="str">
        <f ca="1">IFERROR(__xludf.DUMMYFUNCTION("IFERROR(ArrayFormula(QUERY(TRIM('VALIDACIÓN'!$C$2:$H1254),""SELECT Col2, Col3, Col4 WHERE Col1='""&amp;L175&amp;""'"")),""COMPLETAR LOS CAMPOS DE AÑO, CUATRIMESTRE Y ORIENTACIÓN"")"),"COMPLETAR LOS CAMPOS DE AÑO, CUATRIMESTRE Y ORIENTACIÓN")</f>
        <v>COMPLETAR LOS CAMPOS DE AÑO, CUATRIMESTRE Y ORIENTACIÓN</v>
      </c>
      <c r="N175" s="86"/>
      <c r="O175" s="86"/>
      <c r="P175" s="87"/>
      <c r="Q175" s="88"/>
      <c r="R175" s="88"/>
      <c r="S175" s="88"/>
      <c r="T175" s="88"/>
      <c r="U175" s="89"/>
      <c r="V175" s="167"/>
    </row>
    <row r="176" spans="1:22" ht="12.75">
      <c r="A176" s="164"/>
      <c r="B176" s="159"/>
      <c r="C176" s="159"/>
      <c r="D176" s="159"/>
      <c r="E176" s="159"/>
      <c r="F176" s="159"/>
      <c r="G176" s="159"/>
      <c r="H176" s="159"/>
      <c r="I176" s="159"/>
      <c r="J176" s="159"/>
      <c r="K176" s="159"/>
      <c r="L176" s="159"/>
      <c r="M176" s="90"/>
      <c r="N176" s="91"/>
      <c r="O176" s="91"/>
      <c r="P176" s="92"/>
      <c r="Q176" s="94"/>
      <c r="R176" s="93"/>
      <c r="S176" s="94"/>
      <c r="T176" s="94"/>
      <c r="U176" s="95"/>
      <c r="V176" s="159"/>
    </row>
    <row r="177" spans="1:22" ht="12.75">
      <c r="A177" s="164"/>
      <c r="B177" s="159"/>
      <c r="C177" s="159"/>
      <c r="D177" s="159"/>
      <c r="E177" s="159"/>
      <c r="F177" s="159"/>
      <c r="G177" s="159"/>
      <c r="H177" s="159"/>
      <c r="I177" s="159"/>
      <c r="J177" s="159"/>
      <c r="K177" s="159"/>
      <c r="L177" s="159"/>
      <c r="M177" s="90"/>
      <c r="N177" s="91"/>
      <c r="O177" s="91"/>
      <c r="P177" s="92"/>
      <c r="Q177" s="94"/>
      <c r="R177" s="93"/>
      <c r="S177" s="94"/>
      <c r="T177" s="94"/>
      <c r="U177" s="95"/>
      <c r="V177" s="159"/>
    </row>
    <row r="178" spans="1:22" ht="12.75">
      <c r="A178" s="164"/>
      <c r="B178" s="159"/>
      <c r="C178" s="159"/>
      <c r="D178" s="159"/>
      <c r="E178" s="159"/>
      <c r="F178" s="159"/>
      <c r="G178" s="159"/>
      <c r="H178" s="159"/>
      <c r="I178" s="159"/>
      <c r="J178" s="159"/>
      <c r="K178" s="159"/>
      <c r="L178" s="159"/>
      <c r="M178" s="90"/>
      <c r="N178" s="91"/>
      <c r="O178" s="91"/>
      <c r="P178" s="96"/>
      <c r="Q178" s="94"/>
      <c r="R178" s="94"/>
      <c r="S178" s="94"/>
      <c r="T178" s="93"/>
      <c r="U178" s="97"/>
      <c r="V178" s="159"/>
    </row>
    <row r="179" spans="1:22" ht="13.5" thickBot="1">
      <c r="A179" s="165"/>
      <c r="B179" s="160"/>
      <c r="C179" s="160"/>
      <c r="D179" s="160"/>
      <c r="E179" s="160"/>
      <c r="F179" s="160"/>
      <c r="G179" s="160"/>
      <c r="H179" s="160"/>
      <c r="I179" s="160"/>
      <c r="J179" s="160"/>
      <c r="K179" s="160"/>
      <c r="L179" s="160"/>
      <c r="M179" s="98"/>
      <c r="N179" s="99"/>
      <c r="O179" s="100"/>
      <c r="P179" s="105"/>
      <c r="Q179" s="102"/>
      <c r="R179" s="102"/>
      <c r="S179" s="102"/>
      <c r="T179" s="103"/>
      <c r="U179" s="104"/>
      <c r="V179" s="160"/>
    </row>
    <row r="180" spans="1:22" ht="12.75">
      <c r="A180" s="163"/>
      <c r="B180" s="158"/>
      <c r="C180" s="166" t="str">
        <f>IFERROR(VLOOKUP(B180,VALIDACIÓN!A:B,2,FALSE),"INDICAR DISTRITO")</f>
        <v>INDICAR DISTRITO</v>
      </c>
      <c r="D180" s="158"/>
      <c r="E180" s="158"/>
      <c r="F180" s="158"/>
      <c r="G180" s="158"/>
      <c r="H180" s="158"/>
      <c r="I180" s="158"/>
      <c r="J180" s="161"/>
      <c r="K180" s="158"/>
      <c r="L180" s="162" t="str">
        <f>CONCATENATE(H180," - ",I180)</f>
        <v xml:space="preserve"> - </v>
      </c>
      <c r="M180" s="85" t="str">
        <f ca="1">IFERROR(__xludf.DUMMYFUNCTION("IFERROR(ArrayFormula(QUERY(TRIM('VALIDACIÓN'!$C$2:$H1254),""SELECT Col2, Col3, Col4 WHERE Col1='""&amp;L180&amp;""'"")),""COMPLETAR LOS CAMPOS DE AÑO, CUATRIMESTRE Y ORIENTACIÓN"")"),"COMPLETAR LOS CAMPOS DE AÑO, CUATRIMESTRE Y ORIENTACIÓN")</f>
        <v>COMPLETAR LOS CAMPOS DE AÑO, CUATRIMESTRE Y ORIENTACIÓN</v>
      </c>
      <c r="N180" s="86"/>
      <c r="O180" s="86"/>
      <c r="P180" s="87"/>
      <c r="Q180" s="88"/>
      <c r="R180" s="88"/>
      <c r="S180" s="88"/>
      <c r="T180" s="88"/>
      <c r="U180" s="89"/>
      <c r="V180" s="167"/>
    </row>
    <row r="181" spans="1:22" ht="12.75">
      <c r="A181" s="164"/>
      <c r="B181" s="159"/>
      <c r="C181" s="159"/>
      <c r="D181" s="159"/>
      <c r="E181" s="159"/>
      <c r="F181" s="159"/>
      <c r="G181" s="159"/>
      <c r="H181" s="159"/>
      <c r="I181" s="159"/>
      <c r="J181" s="159"/>
      <c r="K181" s="159"/>
      <c r="L181" s="159"/>
      <c r="M181" s="90"/>
      <c r="N181" s="91"/>
      <c r="O181" s="91"/>
      <c r="P181" s="92"/>
      <c r="Q181" s="94"/>
      <c r="R181" s="93"/>
      <c r="S181" s="94"/>
      <c r="T181" s="94"/>
      <c r="U181" s="95"/>
      <c r="V181" s="159"/>
    </row>
    <row r="182" spans="1:22" ht="12.75">
      <c r="A182" s="164"/>
      <c r="B182" s="159"/>
      <c r="C182" s="159"/>
      <c r="D182" s="159"/>
      <c r="E182" s="159"/>
      <c r="F182" s="159"/>
      <c r="G182" s="159"/>
      <c r="H182" s="159"/>
      <c r="I182" s="159"/>
      <c r="J182" s="159"/>
      <c r="K182" s="159"/>
      <c r="L182" s="159"/>
      <c r="M182" s="90"/>
      <c r="N182" s="91"/>
      <c r="O182" s="91"/>
      <c r="P182" s="92"/>
      <c r="Q182" s="94"/>
      <c r="R182" s="93"/>
      <c r="S182" s="94"/>
      <c r="T182" s="94"/>
      <c r="U182" s="95"/>
      <c r="V182" s="159"/>
    </row>
    <row r="183" spans="1:22" ht="12.75">
      <c r="A183" s="164"/>
      <c r="B183" s="159"/>
      <c r="C183" s="159"/>
      <c r="D183" s="159"/>
      <c r="E183" s="159"/>
      <c r="F183" s="159"/>
      <c r="G183" s="159"/>
      <c r="H183" s="159"/>
      <c r="I183" s="159"/>
      <c r="J183" s="159"/>
      <c r="K183" s="159"/>
      <c r="L183" s="159"/>
      <c r="M183" s="90"/>
      <c r="N183" s="91"/>
      <c r="O183" s="91"/>
      <c r="P183" s="96"/>
      <c r="Q183" s="94"/>
      <c r="R183" s="94"/>
      <c r="S183" s="94"/>
      <c r="T183" s="93"/>
      <c r="U183" s="97"/>
      <c r="V183" s="159"/>
    </row>
    <row r="184" spans="1:22" ht="13.5" thickBot="1">
      <c r="A184" s="165"/>
      <c r="B184" s="160"/>
      <c r="C184" s="160"/>
      <c r="D184" s="160"/>
      <c r="E184" s="160"/>
      <c r="F184" s="160"/>
      <c r="G184" s="160"/>
      <c r="H184" s="160"/>
      <c r="I184" s="160"/>
      <c r="J184" s="160"/>
      <c r="K184" s="160"/>
      <c r="L184" s="160"/>
      <c r="M184" s="98"/>
      <c r="N184" s="99"/>
      <c r="O184" s="100"/>
      <c r="P184" s="105"/>
      <c r="Q184" s="102"/>
      <c r="R184" s="102"/>
      <c r="S184" s="102"/>
      <c r="T184" s="103"/>
      <c r="U184" s="104"/>
      <c r="V184" s="160"/>
    </row>
    <row r="185" spans="1:22" ht="12.75">
      <c r="A185" s="163"/>
      <c r="B185" s="158"/>
      <c r="C185" s="166" t="str">
        <f>IFERROR(VLOOKUP(B185,VALIDACIÓN!A:B,2,FALSE),"INDICAR DISTRITO")</f>
        <v>INDICAR DISTRITO</v>
      </c>
      <c r="D185" s="158"/>
      <c r="E185" s="158"/>
      <c r="F185" s="158"/>
      <c r="G185" s="158"/>
      <c r="H185" s="158"/>
      <c r="I185" s="158"/>
      <c r="J185" s="161"/>
      <c r="K185" s="158"/>
      <c r="L185" s="162" t="str">
        <f>CONCATENATE(H185," - ",I185)</f>
        <v xml:space="preserve"> - </v>
      </c>
      <c r="M185" s="85" t="str">
        <f ca="1">IFERROR(__xludf.DUMMYFUNCTION("IFERROR(ArrayFormula(QUERY(TRIM('VALIDACIÓN'!$C$2:$H1254),""SELECT Col2, Col3, Col4 WHERE Col1='""&amp;L185&amp;""'"")),""COMPLETAR LOS CAMPOS DE AÑO, CUATRIMESTRE Y ORIENTACIÓN"")"),"COMPLETAR LOS CAMPOS DE AÑO, CUATRIMESTRE Y ORIENTACIÓN")</f>
        <v>COMPLETAR LOS CAMPOS DE AÑO, CUATRIMESTRE Y ORIENTACIÓN</v>
      </c>
      <c r="N185" s="86"/>
      <c r="O185" s="86"/>
      <c r="P185" s="87"/>
      <c r="Q185" s="88"/>
      <c r="R185" s="88"/>
      <c r="S185" s="88"/>
      <c r="T185" s="88"/>
      <c r="U185" s="89"/>
      <c r="V185" s="167"/>
    </row>
    <row r="186" spans="1:22" ht="12.75">
      <c r="A186" s="164"/>
      <c r="B186" s="159"/>
      <c r="C186" s="159"/>
      <c r="D186" s="159"/>
      <c r="E186" s="159"/>
      <c r="F186" s="159"/>
      <c r="G186" s="159"/>
      <c r="H186" s="159"/>
      <c r="I186" s="159"/>
      <c r="J186" s="159"/>
      <c r="K186" s="159"/>
      <c r="L186" s="159"/>
      <c r="M186" s="90"/>
      <c r="N186" s="91"/>
      <c r="O186" s="91"/>
      <c r="P186" s="92"/>
      <c r="Q186" s="94"/>
      <c r="R186" s="93"/>
      <c r="S186" s="94"/>
      <c r="T186" s="94"/>
      <c r="U186" s="95"/>
      <c r="V186" s="159"/>
    </row>
    <row r="187" spans="1:22" ht="12.75">
      <c r="A187" s="164"/>
      <c r="B187" s="159"/>
      <c r="C187" s="159"/>
      <c r="D187" s="159"/>
      <c r="E187" s="159"/>
      <c r="F187" s="159"/>
      <c r="G187" s="159"/>
      <c r="H187" s="159"/>
      <c r="I187" s="159"/>
      <c r="J187" s="159"/>
      <c r="K187" s="159"/>
      <c r="L187" s="159"/>
      <c r="M187" s="90"/>
      <c r="N187" s="91"/>
      <c r="O187" s="91"/>
      <c r="P187" s="92"/>
      <c r="Q187" s="94"/>
      <c r="R187" s="93"/>
      <c r="S187" s="94"/>
      <c r="T187" s="94"/>
      <c r="U187" s="95"/>
      <c r="V187" s="159"/>
    </row>
    <row r="188" spans="1:22" ht="12.75">
      <c r="A188" s="164"/>
      <c r="B188" s="159"/>
      <c r="C188" s="159"/>
      <c r="D188" s="159"/>
      <c r="E188" s="159"/>
      <c r="F188" s="159"/>
      <c r="G188" s="159"/>
      <c r="H188" s="159"/>
      <c r="I188" s="159"/>
      <c r="J188" s="159"/>
      <c r="K188" s="159"/>
      <c r="L188" s="159"/>
      <c r="M188" s="90"/>
      <c r="N188" s="91"/>
      <c r="O188" s="91"/>
      <c r="P188" s="96"/>
      <c r="Q188" s="94"/>
      <c r="R188" s="94"/>
      <c r="S188" s="94"/>
      <c r="T188" s="93"/>
      <c r="U188" s="97"/>
      <c r="V188" s="159"/>
    </row>
    <row r="189" spans="1:22" ht="13.5" thickBot="1">
      <c r="A189" s="165"/>
      <c r="B189" s="160"/>
      <c r="C189" s="160"/>
      <c r="D189" s="160"/>
      <c r="E189" s="160"/>
      <c r="F189" s="160"/>
      <c r="G189" s="160"/>
      <c r="H189" s="160"/>
      <c r="I189" s="160"/>
      <c r="J189" s="160"/>
      <c r="K189" s="160"/>
      <c r="L189" s="160"/>
      <c r="M189" s="98"/>
      <c r="N189" s="99"/>
      <c r="O189" s="100"/>
      <c r="P189" s="105"/>
      <c r="Q189" s="102"/>
      <c r="R189" s="102"/>
      <c r="S189" s="102"/>
      <c r="T189" s="103"/>
      <c r="U189" s="104"/>
      <c r="V189" s="160"/>
    </row>
    <row r="190" spans="1:22" ht="12.75">
      <c r="A190" s="163"/>
      <c r="B190" s="158"/>
      <c r="C190" s="166" t="str">
        <f>IFERROR(VLOOKUP(B190,VALIDACIÓN!A:B,2,FALSE),"INDICAR DISTRITO")</f>
        <v>INDICAR DISTRITO</v>
      </c>
      <c r="D190" s="158"/>
      <c r="E190" s="158"/>
      <c r="F190" s="158"/>
      <c r="G190" s="158"/>
      <c r="H190" s="158"/>
      <c r="I190" s="158"/>
      <c r="J190" s="161"/>
      <c r="K190" s="158"/>
      <c r="L190" s="162" t="str">
        <f>CONCATENATE(H190," - ",I190)</f>
        <v xml:space="preserve"> - </v>
      </c>
      <c r="M190" s="85" t="str">
        <f ca="1">IFERROR(__xludf.DUMMYFUNCTION("IFERROR(ArrayFormula(QUERY(TRIM('VALIDACIÓN'!$C$2:$H1254),""SELECT Col2, Col3, Col4 WHERE Col1='""&amp;L190&amp;""'"")),""COMPLETAR LOS CAMPOS DE AÑO, CUATRIMESTRE Y ORIENTACIÓN"")"),"COMPLETAR LOS CAMPOS DE AÑO, CUATRIMESTRE Y ORIENTACIÓN")</f>
        <v>COMPLETAR LOS CAMPOS DE AÑO, CUATRIMESTRE Y ORIENTACIÓN</v>
      </c>
      <c r="N190" s="86"/>
      <c r="O190" s="86"/>
      <c r="P190" s="87"/>
      <c r="Q190" s="88"/>
      <c r="R190" s="88"/>
      <c r="S190" s="88"/>
      <c r="T190" s="88"/>
      <c r="U190" s="89"/>
      <c r="V190" s="167"/>
    </row>
    <row r="191" spans="1:22" ht="12.75">
      <c r="A191" s="164"/>
      <c r="B191" s="159"/>
      <c r="C191" s="159"/>
      <c r="D191" s="159"/>
      <c r="E191" s="159"/>
      <c r="F191" s="159"/>
      <c r="G191" s="159"/>
      <c r="H191" s="159"/>
      <c r="I191" s="159"/>
      <c r="J191" s="159"/>
      <c r="K191" s="159"/>
      <c r="L191" s="159"/>
      <c r="M191" s="90"/>
      <c r="N191" s="91"/>
      <c r="O191" s="91"/>
      <c r="P191" s="92"/>
      <c r="Q191" s="94"/>
      <c r="R191" s="93"/>
      <c r="S191" s="94"/>
      <c r="T191" s="94"/>
      <c r="U191" s="95"/>
      <c r="V191" s="159"/>
    </row>
    <row r="192" spans="1:22" ht="12.75">
      <c r="A192" s="164"/>
      <c r="B192" s="159"/>
      <c r="C192" s="159"/>
      <c r="D192" s="159"/>
      <c r="E192" s="159"/>
      <c r="F192" s="159"/>
      <c r="G192" s="159"/>
      <c r="H192" s="159"/>
      <c r="I192" s="159"/>
      <c r="J192" s="159"/>
      <c r="K192" s="159"/>
      <c r="L192" s="159"/>
      <c r="M192" s="90"/>
      <c r="N192" s="91"/>
      <c r="O192" s="91"/>
      <c r="P192" s="92"/>
      <c r="Q192" s="94"/>
      <c r="R192" s="93"/>
      <c r="S192" s="94"/>
      <c r="T192" s="94"/>
      <c r="U192" s="95"/>
      <c r="V192" s="159"/>
    </row>
    <row r="193" spans="1:22" ht="12.75">
      <c r="A193" s="164"/>
      <c r="B193" s="159"/>
      <c r="C193" s="159"/>
      <c r="D193" s="159"/>
      <c r="E193" s="159"/>
      <c r="F193" s="159"/>
      <c r="G193" s="159"/>
      <c r="H193" s="159"/>
      <c r="I193" s="159"/>
      <c r="J193" s="159"/>
      <c r="K193" s="159"/>
      <c r="L193" s="159"/>
      <c r="M193" s="90"/>
      <c r="N193" s="91"/>
      <c r="O193" s="91"/>
      <c r="P193" s="96"/>
      <c r="Q193" s="94"/>
      <c r="R193" s="94"/>
      <c r="S193" s="94"/>
      <c r="T193" s="93"/>
      <c r="U193" s="97"/>
      <c r="V193" s="159"/>
    </row>
    <row r="194" spans="1:22" ht="13.5" thickBot="1">
      <c r="A194" s="165"/>
      <c r="B194" s="160"/>
      <c r="C194" s="160"/>
      <c r="D194" s="160"/>
      <c r="E194" s="160"/>
      <c r="F194" s="160"/>
      <c r="G194" s="160"/>
      <c r="H194" s="160"/>
      <c r="I194" s="160"/>
      <c r="J194" s="160"/>
      <c r="K194" s="160"/>
      <c r="L194" s="160"/>
      <c r="M194" s="98"/>
      <c r="N194" s="99"/>
      <c r="O194" s="100"/>
      <c r="P194" s="105"/>
      <c r="Q194" s="102"/>
      <c r="R194" s="102"/>
      <c r="S194" s="102"/>
      <c r="T194" s="103"/>
      <c r="U194" s="104"/>
      <c r="V194" s="160"/>
    </row>
    <row r="195" spans="1:22" ht="12.75">
      <c r="A195" s="163"/>
      <c r="B195" s="158"/>
      <c r="C195" s="166" t="str">
        <f>IFERROR(VLOOKUP(B195,VALIDACIÓN!A:B,2,FALSE),"INDICAR DISTRITO")</f>
        <v>INDICAR DISTRITO</v>
      </c>
      <c r="D195" s="158"/>
      <c r="E195" s="158"/>
      <c r="F195" s="158"/>
      <c r="G195" s="158"/>
      <c r="H195" s="158"/>
      <c r="I195" s="158"/>
      <c r="J195" s="161"/>
      <c r="K195" s="158"/>
      <c r="L195" s="162" t="str">
        <f>CONCATENATE(H195," - ",I195)</f>
        <v xml:space="preserve"> - </v>
      </c>
      <c r="M195" s="85" t="str">
        <f ca="1">IFERROR(__xludf.DUMMYFUNCTION("IFERROR(ArrayFormula(QUERY(TRIM('VALIDACIÓN'!$C$2:$H1254),""SELECT Col2, Col3, Col4 WHERE Col1='""&amp;L195&amp;""'"")),""COMPLETAR LOS CAMPOS DE AÑO, CUATRIMESTRE Y ORIENTACIÓN"")"),"COMPLETAR LOS CAMPOS DE AÑO, CUATRIMESTRE Y ORIENTACIÓN")</f>
        <v>COMPLETAR LOS CAMPOS DE AÑO, CUATRIMESTRE Y ORIENTACIÓN</v>
      </c>
      <c r="N195" s="86"/>
      <c r="O195" s="86"/>
      <c r="P195" s="87"/>
      <c r="Q195" s="88"/>
      <c r="R195" s="88"/>
      <c r="S195" s="88"/>
      <c r="T195" s="88"/>
      <c r="U195" s="89"/>
      <c r="V195" s="167"/>
    </row>
    <row r="196" spans="1:22" ht="12.75">
      <c r="A196" s="164"/>
      <c r="B196" s="159"/>
      <c r="C196" s="159"/>
      <c r="D196" s="159"/>
      <c r="E196" s="159"/>
      <c r="F196" s="159"/>
      <c r="G196" s="159"/>
      <c r="H196" s="159"/>
      <c r="I196" s="159"/>
      <c r="J196" s="159"/>
      <c r="K196" s="159"/>
      <c r="L196" s="159"/>
      <c r="M196" s="90"/>
      <c r="N196" s="91"/>
      <c r="O196" s="91"/>
      <c r="P196" s="92"/>
      <c r="Q196" s="94"/>
      <c r="R196" s="93"/>
      <c r="S196" s="94"/>
      <c r="T196" s="94"/>
      <c r="U196" s="95"/>
      <c r="V196" s="159"/>
    </row>
    <row r="197" spans="1:22" ht="12.75">
      <c r="A197" s="164"/>
      <c r="B197" s="159"/>
      <c r="C197" s="159"/>
      <c r="D197" s="159"/>
      <c r="E197" s="159"/>
      <c r="F197" s="159"/>
      <c r="G197" s="159"/>
      <c r="H197" s="159"/>
      <c r="I197" s="159"/>
      <c r="J197" s="159"/>
      <c r="K197" s="159"/>
      <c r="L197" s="159"/>
      <c r="M197" s="90"/>
      <c r="N197" s="91"/>
      <c r="O197" s="91"/>
      <c r="P197" s="92"/>
      <c r="Q197" s="94"/>
      <c r="R197" s="93"/>
      <c r="S197" s="94"/>
      <c r="T197" s="94"/>
      <c r="U197" s="95"/>
      <c r="V197" s="159"/>
    </row>
    <row r="198" spans="1:22" ht="12.75">
      <c r="A198" s="164"/>
      <c r="B198" s="159"/>
      <c r="C198" s="159"/>
      <c r="D198" s="159"/>
      <c r="E198" s="159"/>
      <c r="F198" s="159"/>
      <c r="G198" s="159"/>
      <c r="H198" s="159"/>
      <c r="I198" s="159"/>
      <c r="J198" s="159"/>
      <c r="K198" s="159"/>
      <c r="L198" s="159"/>
      <c r="M198" s="90"/>
      <c r="N198" s="91"/>
      <c r="O198" s="91"/>
      <c r="P198" s="96"/>
      <c r="Q198" s="94"/>
      <c r="R198" s="94"/>
      <c r="S198" s="94"/>
      <c r="T198" s="93"/>
      <c r="U198" s="97"/>
      <c r="V198" s="159"/>
    </row>
    <row r="199" spans="1:22" ht="13.5" thickBot="1">
      <c r="A199" s="165"/>
      <c r="B199" s="160"/>
      <c r="C199" s="160"/>
      <c r="D199" s="160"/>
      <c r="E199" s="160"/>
      <c r="F199" s="160"/>
      <c r="G199" s="160"/>
      <c r="H199" s="160"/>
      <c r="I199" s="160"/>
      <c r="J199" s="160"/>
      <c r="K199" s="160"/>
      <c r="L199" s="160"/>
      <c r="M199" s="98"/>
      <c r="N199" s="99"/>
      <c r="O199" s="100"/>
      <c r="P199" s="105"/>
      <c r="Q199" s="102"/>
      <c r="R199" s="102"/>
      <c r="S199" s="102"/>
      <c r="T199" s="103"/>
      <c r="U199" s="104"/>
      <c r="V199" s="160"/>
    </row>
    <row r="200" spans="1:22" ht="12.75">
      <c r="A200" s="163"/>
      <c r="B200" s="158"/>
      <c r="C200" s="166" t="str">
        <f>IFERROR(VLOOKUP(B200,VALIDACIÓN!A:B,2,FALSE),"INDICAR DISTRITO")</f>
        <v>INDICAR DISTRITO</v>
      </c>
      <c r="D200" s="158"/>
      <c r="E200" s="158"/>
      <c r="F200" s="158"/>
      <c r="G200" s="158"/>
      <c r="H200" s="158"/>
      <c r="I200" s="158"/>
      <c r="J200" s="161"/>
      <c r="K200" s="158"/>
      <c r="L200" s="162" t="str">
        <f>CONCATENATE(H200," - ",I200)</f>
        <v xml:space="preserve"> - </v>
      </c>
      <c r="M200" s="85" t="str">
        <f ca="1">IFERROR(__xludf.DUMMYFUNCTION("IFERROR(ArrayFormula(QUERY(TRIM('VALIDACIÓN'!$C$2:$H1254),""SELECT Col2, Col3, Col4 WHERE Col1='""&amp;L200&amp;""'"")),""COMPLETAR LOS CAMPOS DE AÑO, CUATRIMESTRE Y ORIENTACIÓN"")"),"COMPLETAR LOS CAMPOS DE AÑO, CUATRIMESTRE Y ORIENTACIÓN")</f>
        <v>COMPLETAR LOS CAMPOS DE AÑO, CUATRIMESTRE Y ORIENTACIÓN</v>
      </c>
      <c r="N200" s="86"/>
      <c r="O200" s="86"/>
      <c r="P200" s="87"/>
      <c r="Q200" s="88"/>
      <c r="R200" s="88"/>
      <c r="S200" s="88"/>
      <c r="T200" s="88"/>
      <c r="U200" s="89"/>
      <c r="V200" s="167"/>
    </row>
    <row r="201" spans="1:22" ht="12.75">
      <c r="A201" s="164"/>
      <c r="B201" s="159"/>
      <c r="C201" s="159"/>
      <c r="D201" s="159"/>
      <c r="E201" s="159"/>
      <c r="F201" s="159"/>
      <c r="G201" s="159"/>
      <c r="H201" s="159"/>
      <c r="I201" s="159"/>
      <c r="J201" s="159"/>
      <c r="K201" s="159"/>
      <c r="L201" s="159"/>
      <c r="M201" s="90"/>
      <c r="N201" s="91"/>
      <c r="O201" s="91"/>
      <c r="P201" s="92"/>
      <c r="Q201" s="94"/>
      <c r="R201" s="93"/>
      <c r="S201" s="94"/>
      <c r="T201" s="94"/>
      <c r="U201" s="95"/>
      <c r="V201" s="159"/>
    </row>
    <row r="202" spans="1:22" ht="12.75">
      <c r="A202" s="164"/>
      <c r="B202" s="159"/>
      <c r="C202" s="159"/>
      <c r="D202" s="159"/>
      <c r="E202" s="159"/>
      <c r="F202" s="159"/>
      <c r="G202" s="159"/>
      <c r="H202" s="159"/>
      <c r="I202" s="159"/>
      <c r="J202" s="159"/>
      <c r="K202" s="159"/>
      <c r="L202" s="159"/>
      <c r="M202" s="90"/>
      <c r="N202" s="91"/>
      <c r="O202" s="91"/>
      <c r="P202" s="92"/>
      <c r="Q202" s="94"/>
      <c r="R202" s="93"/>
      <c r="S202" s="94"/>
      <c r="T202" s="94"/>
      <c r="U202" s="95"/>
      <c r="V202" s="159"/>
    </row>
    <row r="203" spans="1:22" ht="12.75">
      <c r="A203" s="164"/>
      <c r="B203" s="159"/>
      <c r="C203" s="159"/>
      <c r="D203" s="159"/>
      <c r="E203" s="159"/>
      <c r="F203" s="159"/>
      <c r="G203" s="159"/>
      <c r="H203" s="159"/>
      <c r="I203" s="159"/>
      <c r="J203" s="159"/>
      <c r="K203" s="159"/>
      <c r="L203" s="159"/>
      <c r="M203" s="90"/>
      <c r="N203" s="91"/>
      <c r="O203" s="91"/>
      <c r="P203" s="96"/>
      <c r="Q203" s="94"/>
      <c r="R203" s="94"/>
      <c r="S203" s="94"/>
      <c r="T203" s="93"/>
      <c r="U203" s="97"/>
      <c r="V203" s="159"/>
    </row>
    <row r="204" spans="1:22" ht="13.5" thickBot="1">
      <c r="A204" s="165"/>
      <c r="B204" s="160"/>
      <c r="C204" s="160"/>
      <c r="D204" s="160"/>
      <c r="E204" s="160"/>
      <c r="F204" s="160"/>
      <c r="G204" s="160"/>
      <c r="H204" s="160"/>
      <c r="I204" s="160"/>
      <c r="J204" s="160"/>
      <c r="K204" s="160"/>
      <c r="L204" s="160"/>
      <c r="M204" s="98"/>
      <c r="N204" s="99"/>
      <c r="O204" s="100"/>
      <c r="P204" s="105"/>
      <c r="Q204" s="102"/>
      <c r="R204" s="102"/>
      <c r="S204" s="102"/>
      <c r="T204" s="103"/>
      <c r="U204" s="104"/>
      <c r="V204" s="160"/>
    </row>
    <row r="205" spans="1:22" ht="12.75">
      <c r="A205" s="163"/>
      <c r="B205" s="158"/>
      <c r="C205" s="166" t="str">
        <f>IFERROR(VLOOKUP(B205,VALIDACIÓN!A:B,2,FALSE),"INDICAR DISTRITO")</f>
        <v>INDICAR DISTRITO</v>
      </c>
      <c r="D205" s="158"/>
      <c r="E205" s="158"/>
      <c r="F205" s="158"/>
      <c r="G205" s="158"/>
      <c r="H205" s="158"/>
      <c r="I205" s="158"/>
      <c r="J205" s="161"/>
      <c r="K205" s="158"/>
      <c r="L205" s="162" t="str">
        <f>CONCATENATE(H205," - ",I205)</f>
        <v xml:space="preserve"> - </v>
      </c>
      <c r="M205" s="85" t="str">
        <f ca="1">IFERROR(__xludf.DUMMYFUNCTION("IFERROR(ArrayFormula(QUERY(TRIM('VALIDACIÓN'!$C$2:$H1254),""SELECT Col2, Col3, Col4 WHERE Col1='""&amp;L205&amp;""'"")),""COMPLETAR LOS CAMPOS DE AÑO, CUATRIMESTRE Y ORIENTACIÓN"")"),"COMPLETAR LOS CAMPOS DE AÑO, CUATRIMESTRE Y ORIENTACIÓN")</f>
        <v>COMPLETAR LOS CAMPOS DE AÑO, CUATRIMESTRE Y ORIENTACIÓN</v>
      </c>
      <c r="N205" s="86"/>
      <c r="O205" s="86"/>
      <c r="P205" s="87"/>
      <c r="Q205" s="88"/>
      <c r="R205" s="88"/>
      <c r="S205" s="88"/>
      <c r="T205" s="88"/>
      <c r="U205" s="89"/>
      <c r="V205" s="167"/>
    </row>
    <row r="206" spans="1:22" ht="12.75">
      <c r="A206" s="164"/>
      <c r="B206" s="159"/>
      <c r="C206" s="159"/>
      <c r="D206" s="159"/>
      <c r="E206" s="159"/>
      <c r="F206" s="159"/>
      <c r="G206" s="159"/>
      <c r="H206" s="159"/>
      <c r="I206" s="159"/>
      <c r="J206" s="159"/>
      <c r="K206" s="159"/>
      <c r="L206" s="159"/>
      <c r="M206" s="90"/>
      <c r="N206" s="91"/>
      <c r="O206" s="91"/>
      <c r="P206" s="92"/>
      <c r="Q206" s="94"/>
      <c r="R206" s="93"/>
      <c r="S206" s="94"/>
      <c r="T206" s="94"/>
      <c r="U206" s="95"/>
      <c r="V206" s="159"/>
    </row>
    <row r="207" spans="1:22" ht="12.75">
      <c r="A207" s="164"/>
      <c r="B207" s="159"/>
      <c r="C207" s="159"/>
      <c r="D207" s="159"/>
      <c r="E207" s="159"/>
      <c r="F207" s="159"/>
      <c r="G207" s="159"/>
      <c r="H207" s="159"/>
      <c r="I207" s="159"/>
      <c r="J207" s="159"/>
      <c r="K207" s="159"/>
      <c r="L207" s="159"/>
      <c r="M207" s="90"/>
      <c r="N207" s="91"/>
      <c r="O207" s="91"/>
      <c r="P207" s="92"/>
      <c r="Q207" s="94"/>
      <c r="R207" s="93"/>
      <c r="S207" s="94"/>
      <c r="T207" s="94"/>
      <c r="U207" s="95"/>
      <c r="V207" s="159"/>
    </row>
    <row r="208" spans="1:22" ht="12.75">
      <c r="A208" s="164"/>
      <c r="B208" s="159"/>
      <c r="C208" s="159"/>
      <c r="D208" s="159"/>
      <c r="E208" s="159"/>
      <c r="F208" s="159"/>
      <c r="G208" s="159"/>
      <c r="H208" s="159"/>
      <c r="I208" s="159"/>
      <c r="J208" s="159"/>
      <c r="K208" s="159"/>
      <c r="L208" s="159"/>
      <c r="M208" s="90"/>
      <c r="N208" s="91"/>
      <c r="O208" s="91"/>
      <c r="P208" s="96"/>
      <c r="Q208" s="94"/>
      <c r="R208" s="94"/>
      <c r="S208" s="94"/>
      <c r="T208" s="93"/>
      <c r="U208" s="97"/>
      <c r="V208" s="159"/>
    </row>
    <row r="209" spans="1:22" ht="13.5" thickBot="1">
      <c r="A209" s="165"/>
      <c r="B209" s="160"/>
      <c r="C209" s="160"/>
      <c r="D209" s="160"/>
      <c r="E209" s="160"/>
      <c r="F209" s="160"/>
      <c r="G209" s="160"/>
      <c r="H209" s="160"/>
      <c r="I209" s="160"/>
      <c r="J209" s="160"/>
      <c r="K209" s="160"/>
      <c r="L209" s="160"/>
      <c r="M209" s="98"/>
      <c r="N209" s="99"/>
      <c r="O209" s="100"/>
      <c r="P209" s="105"/>
      <c r="Q209" s="102"/>
      <c r="R209" s="102"/>
      <c r="S209" s="102"/>
      <c r="T209" s="103"/>
      <c r="U209" s="104"/>
      <c r="V209" s="160"/>
    </row>
    <row r="210" spans="1:22" ht="12.75">
      <c r="A210" s="163"/>
      <c r="B210" s="158"/>
      <c r="C210" s="166" t="str">
        <f>IFERROR(VLOOKUP(B210,VALIDACIÓN!A:B,2,FALSE),"INDICAR DISTRITO")</f>
        <v>INDICAR DISTRITO</v>
      </c>
      <c r="D210" s="158"/>
      <c r="E210" s="158"/>
      <c r="F210" s="158"/>
      <c r="G210" s="158"/>
      <c r="H210" s="158"/>
      <c r="I210" s="158"/>
      <c r="J210" s="161"/>
      <c r="K210" s="158"/>
      <c r="L210" s="162" t="str">
        <f>CONCATENATE(H210," - ",I210)</f>
        <v xml:space="preserve"> - </v>
      </c>
      <c r="M210" s="85" t="str">
        <f ca="1">IFERROR(__xludf.DUMMYFUNCTION("IFERROR(ArrayFormula(QUERY(TRIM('VALIDACIÓN'!$C$2:$H1254),""SELECT Col2, Col3, Col4 WHERE Col1='""&amp;L210&amp;""'"")),""COMPLETAR LOS CAMPOS DE AÑO, CUATRIMESTRE Y ORIENTACIÓN"")"),"COMPLETAR LOS CAMPOS DE AÑO, CUATRIMESTRE Y ORIENTACIÓN")</f>
        <v>COMPLETAR LOS CAMPOS DE AÑO, CUATRIMESTRE Y ORIENTACIÓN</v>
      </c>
      <c r="N210" s="86"/>
      <c r="O210" s="86"/>
      <c r="P210" s="87"/>
      <c r="Q210" s="88"/>
      <c r="R210" s="88"/>
      <c r="S210" s="88"/>
      <c r="T210" s="88"/>
      <c r="U210" s="89"/>
      <c r="V210" s="167"/>
    </row>
    <row r="211" spans="1:22" ht="12.75">
      <c r="A211" s="164"/>
      <c r="B211" s="159"/>
      <c r="C211" s="159"/>
      <c r="D211" s="159"/>
      <c r="E211" s="159"/>
      <c r="F211" s="159"/>
      <c r="G211" s="159"/>
      <c r="H211" s="159"/>
      <c r="I211" s="159"/>
      <c r="J211" s="159"/>
      <c r="K211" s="159"/>
      <c r="L211" s="159"/>
      <c r="M211" s="90"/>
      <c r="N211" s="91"/>
      <c r="O211" s="91"/>
      <c r="P211" s="92"/>
      <c r="Q211" s="94"/>
      <c r="R211" s="93"/>
      <c r="S211" s="94"/>
      <c r="T211" s="94"/>
      <c r="U211" s="95"/>
      <c r="V211" s="159"/>
    </row>
    <row r="212" spans="1:22" ht="12.75">
      <c r="A212" s="164"/>
      <c r="B212" s="159"/>
      <c r="C212" s="159"/>
      <c r="D212" s="159"/>
      <c r="E212" s="159"/>
      <c r="F212" s="159"/>
      <c r="G212" s="159"/>
      <c r="H212" s="159"/>
      <c r="I212" s="159"/>
      <c r="J212" s="159"/>
      <c r="K212" s="159"/>
      <c r="L212" s="159"/>
      <c r="M212" s="90"/>
      <c r="N212" s="91"/>
      <c r="O212" s="91"/>
      <c r="P212" s="92"/>
      <c r="Q212" s="94"/>
      <c r="R212" s="93"/>
      <c r="S212" s="94"/>
      <c r="T212" s="94"/>
      <c r="U212" s="95"/>
      <c r="V212" s="159"/>
    </row>
    <row r="213" spans="1:22" ht="12.75">
      <c r="A213" s="164"/>
      <c r="B213" s="159"/>
      <c r="C213" s="159"/>
      <c r="D213" s="159"/>
      <c r="E213" s="159"/>
      <c r="F213" s="159"/>
      <c r="G213" s="159"/>
      <c r="H213" s="159"/>
      <c r="I213" s="159"/>
      <c r="J213" s="159"/>
      <c r="K213" s="159"/>
      <c r="L213" s="159"/>
      <c r="M213" s="90"/>
      <c r="N213" s="91"/>
      <c r="O213" s="91"/>
      <c r="P213" s="96"/>
      <c r="Q213" s="94"/>
      <c r="R213" s="94"/>
      <c r="S213" s="94"/>
      <c r="T213" s="93"/>
      <c r="U213" s="97"/>
      <c r="V213" s="159"/>
    </row>
    <row r="214" spans="1:22" ht="13.5" thickBot="1">
      <c r="A214" s="165"/>
      <c r="B214" s="160"/>
      <c r="C214" s="160"/>
      <c r="D214" s="160"/>
      <c r="E214" s="160"/>
      <c r="F214" s="160"/>
      <c r="G214" s="160"/>
      <c r="H214" s="160"/>
      <c r="I214" s="160"/>
      <c r="J214" s="160"/>
      <c r="K214" s="160"/>
      <c r="L214" s="160"/>
      <c r="M214" s="98"/>
      <c r="N214" s="99"/>
      <c r="O214" s="100"/>
      <c r="P214" s="105"/>
      <c r="Q214" s="102"/>
      <c r="R214" s="102"/>
      <c r="S214" s="102"/>
      <c r="T214" s="103"/>
      <c r="U214" s="104"/>
      <c r="V214" s="160"/>
    </row>
    <row r="215" spans="1:22" ht="12.75">
      <c r="A215" s="163"/>
      <c r="B215" s="158"/>
      <c r="C215" s="166" t="str">
        <f>IFERROR(VLOOKUP(B215,VALIDACIÓN!A:B,2,FALSE),"INDICAR DISTRITO")</f>
        <v>INDICAR DISTRITO</v>
      </c>
      <c r="D215" s="158"/>
      <c r="E215" s="158"/>
      <c r="F215" s="158"/>
      <c r="G215" s="158"/>
      <c r="H215" s="158"/>
      <c r="I215" s="158"/>
      <c r="J215" s="161"/>
      <c r="K215" s="158"/>
      <c r="L215" s="162" t="str">
        <f>CONCATENATE(H215," - ",I215)</f>
        <v xml:space="preserve"> - </v>
      </c>
      <c r="M215" s="85" t="str">
        <f ca="1">IFERROR(__xludf.DUMMYFUNCTION("IFERROR(ArrayFormula(QUERY(TRIM('VALIDACIÓN'!$C$2:$H1254),""SELECT Col2, Col3, Col4 WHERE Col1='""&amp;L215&amp;""'"")),""COMPLETAR LOS CAMPOS DE AÑO, CUATRIMESTRE Y ORIENTACIÓN"")"),"COMPLETAR LOS CAMPOS DE AÑO, CUATRIMESTRE Y ORIENTACIÓN")</f>
        <v>COMPLETAR LOS CAMPOS DE AÑO, CUATRIMESTRE Y ORIENTACIÓN</v>
      </c>
      <c r="N215" s="86"/>
      <c r="O215" s="86"/>
      <c r="P215" s="87"/>
      <c r="Q215" s="88"/>
      <c r="R215" s="88"/>
      <c r="S215" s="88"/>
      <c r="T215" s="88"/>
      <c r="U215" s="89"/>
      <c r="V215" s="167"/>
    </row>
    <row r="216" spans="1:22" ht="12.75">
      <c r="A216" s="164"/>
      <c r="B216" s="159"/>
      <c r="C216" s="159"/>
      <c r="D216" s="159"/>
      <c r="E216" s="159"/>
      <c r="F216" s="159"/>
      <c r="G216" s="159"/>
      <c r="H216" s="159"/>
      <c r="I216" s="159"/>
      <c r="J216" s="159"/>
      <c r="K216" s="159"/>
      <c r="L216" s="159"/>
      <c r="M216" s="90"/>
      <c r="N216" s="91"/>
      <c r="O216" s="91"/>
      <c r="P216" s="92"/>
      <c r="Q216" s="94"/>
      <c r="R216" s="93"/>
      <c r="S216" s="94"/>
      <c r="T216" s="94"/>
      <c r="U216" s="95"/>
      <c r="V216" s="159"/>
    </row>
    <row r="217" spans="1:22" ht="12.75">
      <c r="A217" s="164"/>
      <c r="B217" s="159"/>
      <c r="C217" s="159"/>
      <c r="D217" s="159"/>
      <c r="E217" s="159"/>
      <c r="F217" s="159"/>
      <c r="G217" s="159"/>
      <c r="H217" s="159"/>
      <c r="I217" s="159"/>
      <c r="J217" s="159"/>
      <c r="K217" s="159"/>
      <c r="L217" s="159"/>
      <c r="M217" s="90"/>
      <c r="N217" s="91"/>
      <c r="O217" s="91"/>
      <c r="P217" s="92"/>
      <c r="Q217" s="94"/>
      <c r="R217" s="93"/>
      <c r="S217" s="94"/>
      <c r="T217" s="94"/>
      <c r="U217" s="95"/>
      <c r="V217" s="159"/>
    </row>
    <row r="218" spans="1:22" ht="12.75">
      <c r="A218" s="164"/>
      <c r="B218" s="159"/>
      <c r="C218" s="159"/>
      <c r="D218" s="159"/>
      <c r="E218" s="159"/>
      <c r="F218" s="159"/>
      <c r="G218" s="159"/>
      <c r="H218" s="159"/>
      <c r="I218" s="159"/>
      <c r="J218" s="159"/>
      <c r="K218" s="159"/>
      <c r="L218" s="159"/>
      <c r="M218" s="90"/>
      <c r="N218" s="91"/>
      <c r="O218" s="91"/>
      <c r="P218" s="96"/>
      <c r="Q218" s="94"/>
      <c r="R218" s="94"/>
      <c r="S218" s="94"/>
      <c r="T218" s="93"/>
      <c r="U218" s="97"/>
      <c r="V218" s="159"/>
    </row>
    <row r="219" spans="1:22" ht="13.5" thickBot="1">
      <c r="A219" s="165"/>
      <c r="B219" s="160"/>
      <c r="C219" s="160"/>
      <c r="D219" s="160"/>
      <c r="E219" s="160"/>
      <c r="F219" s="160"/>
      <c r="G219" s="160"/>
      <c r="H219" s="160"/>
      <c r="I219" s="160"/>
      <c r="J219" s="160"/>
      <c r="K219" s="160"/>
      <c r="L219" s="160"/>
      <c r="M219" s="98"/>
      <c r="N219" s="99"/>
      <c r="O219" s="100"/>
      <c r="P219" s="105"/>
      <c r="Q219" s="102"/>
      <c r="R219" s="102"/>
      <c r="S219" s="102"/>
      <c r="T219" s="103"/>
      <c r="U219" s="104"/>
      <c r="V219" s="160"/>
    </row>
    <row r="220" spans="1:22" ht="12.75">
      <c r="A220" s="163"/>
      <c r="B220" s="158"/>
      <c r="C220" s="166" t="str">
        <f>IFERROR(VLOOKUP(B220,VALIDACIÓN!A:B,2,FALSE),"INDICAR DISTRITO")</f>
        <v>INDICAR DISTRITO</v>
      </c>
      <c r="D220" s="158"/>
      <c r="E220" s="158"/>
      <c r="F220" s="158"/>
      <c r="G220" s="158"/>
      <c r="H220" s="158"/>
      <c r="I220" s="158"/>
      <c r="J220" s="161"/>
      <c r="K220" s="158"/>
      <c r="L220" s="162" t="str">
        <f>CONCATENATE(H220," - ",I220)</f>
        <v xml:space="preserve"> - </v>
      </c>
      <c r="M220" s="85" t="str">
        <f ca="1">IFERROR(__xludf.DUMMYFUNCTION("IFERROR(ArrayFormula(QUERY(TRIM('VALIDACIÓN'!$C$2:$H1254),""SELECT Col2, Col3, Col4 WHERE Col1='""&amp;L220&amp;""'"")),""COMPLETAR LOS CAMPOS DE AÑO, CUATRIMESTRE Y ORIENTACIÓN"")"),"COMPLETAR LOS CAMPOS DE AÑO, CUATRIMESTRE Y ORIENTACIÓN")</f>
        <v>COMPLETAR LOS CAMPOS DE AÑO, CUATRIMESTRE Y ORIENTACIÓN</v>
      </c>
      <c r="N220" s="86"/>
      <c r="O220" s="86"/>
      <c r="P220" s="87"/>
      <c r="Q220" s="88"/>
      <c r="R220" s="88"/>
      <c r="S220" s="88"/>
      <c r="T220" s="88"/>
      <c r="U220" s="89"/>
      <c r="V220" s="167"/>
    </row>
    <row r="221" spans="1:22" ht="12.75">
      <c r="A221" s="164"/>
      <c r="B221" s="159"/>
      <c r="C221" s="159"/>
      <c r="D221" s="159"/>
      <c r="E221" s="159"/>
      <c r="F221" s="159"/>
      <c r="G221" s="159"/>
      <c r="H221" s="159"/>
      <c r="I221" s="159"/>
      <c r="J221" s="159"/>
      <c r="K221" s="159"/>
      <c r="L221" s="159"/>
      <c r="M221" s="90"/>
      <c r="N221" s="91"/>
      <c r="O221" s="91"/>
      <c r="P221" s="92"/>
      <c r="Q221" s="94"/>
      <c r="R221" s="93"/>
      <c r="S221" s="94"/>
      <c r="T221" s="94"/>
      <c r="U221" s="95"/>
      <c r="V221" s="159"/>
    </row>
    <row r="222" spans="1:22" ht="12.75">
      <c r="A222" s="164"/>
      <c r="B222" s="159"/>
      <c r="C222" s="159"/>
      <c r="D222" s="159"/>
      <c r="E222" s="159"/>
      <c r="F222" s="159"/>
      <c r="G222" s="159"/>
      <c r="H222" s="159"/>
      <c r="I222" s="159"/>
      <c r="J222" s="159"/>
      <c r="K222" s="159"/>
      <c r="L222" s="159"/>
      <c r="M222" s="90"/>
      <c r="N222" s="91"/>
      <c r="O222" s="91"/>
      <c r="P222" s="92"/>
      <c r="Q222" s="94"/>
      <c r="R222" s="93"/>
      <c r="S222" s="94"/>
      <c r="T222" s="94"/>
      <c r="U222" s="95"/>
      <c r="V222" s="159"/>
    </row>
    <row r="223" spans="1:22" ht="12.75">
      <c r="A223" s="164"/>
      <c r="B223" s="159"/>
      <c r="C223" s="159"/>
      <c r="D223" s="159"/>
      <c r="E223" s="159"/>
      <c r="F223" s="159"/>
      <c r="G223" s="159"/>
      <c r="H223" s="159"/>
      <c r="I223" s="159"/>
      <c r="J223" s="159"/>
      <c r="K223" s="159"/>
      <c r="L223" s="159"/>
      <c r="M223" s="90"/>
      <c r="N223" s="91"/>
      <c r="O223" s="91"/>
      <c r="P223" s="96"/>
      <c r="Q223" s="94"/>
      <c r="R223" s="94"/>
      <c r="S223" s="94"/>
      <c r="T223" s="93"/>
      <c r="U223" s="97"/>
      <c r="V223" s="159"/>
    </row>
    <row r="224" spans="1:22" ht="13.5" thickBot="1">
      <c r="A224" s="165"/>
      <c r="B224" s="160"/>
      <c r="C224" s="160"/>
      <c r="D224" s="160"/>
      <c r="E224" s="160"/>
      <c r="F224" s="160"/>
      <c r="G224" s="160"/>
      <c r="H224" s="160"/>
      <c r="I224" s="160"/>
      <c r="J224" s="160"/>
      <c r="K224" s="160"/>
      <c r="L224" s="160"/>
      <c r="M224" s="98"/>
      <c r="N224" s="99"/>
      <c r="O224" s="100"/>
      <c r="P224" s="105"/>
      <c r="Q224" s="102"/>
      <c r="R224" s="102"/>
      <c r="S224" s="102"/>
      <c r="T224" s="103"/>
      <c r="U224" s="104"/>
      <c r="V224" s="160"/>
    </row>
    <row r="225" spans="1:22" ht="12.75">
      <c r="A225" s="163"/>
      <c r="B225" s="158"/>
      <c r="C225" s="166" t="str">
        <f>IFERROR(VLOOKUP(B225,VALIDACIÓN!A:B,2,FALSE),"INDICAR DISTRITO")</f>
        <v>INDICAR DISTRITO</v>
      </c>
      <c r="D225" s="158"/>
      <c r="E225" s="158"/>
      <c r="F225" s="158"/>
      <c r="G225" s="158"/>
      <c r="H225" s="158"/>
      <c r="I225" s="158"/>
      <c r="J225" s="161"/>
      <c r="K225" s="158"/>
      <c r="L225" s="162" t="str">
        <f>CONCATENATE(H225," - ",I225)</f>
        <v xml:space="preserve"> - </v>
      </c>
      <c r="M225" s="85" t="str">
        <f ca="1">IFERROR(__xludf.DUMMYFUNCTION("IFERROR(ArrayFormula(QUERY(TRIM('VALIDACIÓN'!$C$2:$H1254),""SELECT Col2, Col3, Col4 WHERE Col1='""&amp;L225&amp;""'"")),""COMPLETAR LOS CAMPOS DE AÑO, CUATRIMESTRE Y ORIENTACIÓN"")"),"COMPLETAR LOS CAMPOS DE AÑO, CUATRIMESTRE Y ORIENTACIÓN")</f>
        <v>COMPLETAR LOS CAMPOS DE AÑO, CUATRIMESTRE Y ORIENTACIÓN</v>
      </c>
      <c r="N225" s="86"/>
      <c r="O225" s="86"/>
      <c r="P225" s="87"/>
      <c r="Q225" s="88"/>
      <c r="R225" s="88"/>
      <c r="S225" s="88"/>
      <c r="T225" s="88"/>
      <c r="U225" s="89"/>
      <c r="V225" s="167"/>
    </row>
    <row r="226" spans="1:22" ht="12.75">
      <c r="A226" s="164"/>
      <c r="B226" s="159"/>
      <c r="C226" s="159"/>
      <c r="D226" s="159"/>
      <c r="E226" s="159"/>
      <c r="F226" s="159"/>
      <c r="G226" s="159"/>
      <c r="H226" s="159"/>
      <c r="I226" s="159"/>
      <c r="J226" s="159"/>
      <c r="K226" s="159"/>
      <c r="L226" s="159"/>
      <c r="M226" s="90"/>
      <c r="N226" s="91"/>
      <c r="O226" s="91"/>
      <c r="P226" s="92"/>
      <c r="Q226" s="94"/>
      <c r="R226" s="93"/>
      <c r="S226" s="94"/>
      <c r="T226" s="94"/>
      <c r="U226" s="95"/>
      <c r="V226" s="159"/>
    </row>
    <row r="227" spans="1:22" ht="12.75">
      <c r="A227" s="164"/>
      <c r="B227" s="159"/>
      <c r="C227" s="159"/>
      <c r="D227" s="159"/>
      <c r="E227" s="159"/>
      <c r="F227" s="159"/>
      <c r="G227" s="159"/>
      <c r="H227" s="159"/>
      <c r="I227" s="159"/>
      <c r="J227" s="159"/>
      <c r="K227" s="159"/>
      <c r="L227" s="159"/>
      <c r="M227" s="90"/>
      <c r="N227" s="91"/>
      <c r="O227" s="91"/>
      <c r="P227" s="92"/>
      <c r="Q227" s="94"/>
      <c r="R227" s="93"/>
      <c r="S227" s="94"/>
      <c r="T227" s="94"/>
      <c r="U227" s="95"/>
      <c r="V227" s="159"/>
    </row>
    <row r="228" spans="1:22" ht="12.75">
      <c r="A228" s="164"/>
      <c r="B228" s="159"/>
      <c r="C228" s="159"/>
      <c r="D228" s="159"/>
      <c r="E228" s="159"/>
      <c r="F228" s="159"/>
      <c r="G228" s="159"/>
      <c r="H228" s="159"/>
      <c r="I228" s="159"/>
      <c r="J228" s="159"/>
      <c r="K228" s="159"/>
      <c r="L228" s="159"/>
      <c r="M228" s="90"/>
      <c r="N228" s="91"/>
      <c r="O228" s="91"/>
      <c r="P228" s="96"/>
      <c r="Q228" s="94"/>
      <c r="R228" s="94"/>
      <c r="S228" s="94"/>
      <c r="T228" s="93"/>
      <c r="U228" s="97"/>
      <c r="V228" s="159"/>
    </row>
    <row r="229" spans="1:22" ht="13.5" thickBot="1">
      <c r="A229" s="165"/>
      <c r="B229" s="160"/>
      <c r="C229" s="160"/>
      <c r="D229" s="160"/>
      <c r="E229" s="160"/>
      <c r="F229" s="160"/>
      <c r="G229" s="160"/>
      <c r="H229" s="160"/>
      <c r="I229" s="160"/>
      <c r="J229" s="160"/>
      <c r="K229" s="160"/>
      <c r="L229" s="160"/>
      <c r="M229" s="98"/>
      <c r="N229" s="99"/>
      <c r="O229" s="100"/>
      <c r="P229" s="105"/>
      <c r="Q229" s="102"/>
      <c r="R229" s="102"/>
      <c r="S229" s="102"/>
      <c r="T229" s="103"/>
      <c r="U229" s="104"/>
      <c r="V229" s="160"/>
    </row>
    <row r="230" spans="1:22" ht="12.75">
      <c r="A230" s="163"/>
      <c r="B230" s="158"/>
      <c r="C230" s="166" t="str">
        <f>IFERROR(VLOOKUP(B230,VALIDACIÓN!A:B,2,FALSE),"INDICAR DISTRITO")</f>
        <v>INDICAR DISTRITO</v>
      </c>
      <c r="D230" s="158"/>
      <c r="E230" s="158"/>
      <c r="F230" s="158"/>
      <c r="G230" s="158"/>
      <c r="H230" s="158"/>
      <c r="I230" s="158"/>
      <c r="J230" s="161"/>
      <c r="K230" s="158"/>
      <c r="L230" s="162" t="str">
        <f>CONCATENATE(H230," - ",I230)</f>
        <v xml:space="preserve"> - </v>
      </c>
      <c r="M230" s="85" t="str">
        <f ca="1">IFERROR(__xludf.DUMMYFUNCTION("IFERROR(ArrayFormula(QUERY(TRIM('VALIDACIÓN'!$C$2:$H1254),""SELECT Col2, Col3, Col4 WHERE Col1='""&amp;L230&amp;""'"")),""COMPLETAR LOS CAMPOS DE AÑO, CUATRIMESTRE Y ORIENTACIÓN"")"),"COMPLETAR LOS CAMPOS DE AÑO, CUATRIMESTRE Y ORIENTACIÓN")</f>
        <v>COMPLETAR LOS CAMPOS DE AÑO, CUATRIMESTRE Y ORIENTACIÓN</v>
      </c>
      <c r="N230" s="86"/>
      <c r="O230" s="86"/>
      <c r="P230" s="87"/>
      <c r="Q230" s="88"/>
      <c r="R230" s="88"/>
      <c r="S230" s="88"/>
      <c r="T230" s="88"/>
      <c r="U230" s="89"/>
      <c r="V230" s="167"/>
    </row>
    <row r="231" spans="1:22" ht="12.75">
      <c r="A231" s="164"/>
      <c r="B231" s="159"/>
      <c r="C231" s="159"/>
      <c r="D231" s="159"/>
      <c r="E231" s="159"/>
      <c r="F231" s="159"/>
      <c r="G231" s="159"/>
      <c r="H231" s="159"/>
      <c r="I231" s="159"/>
      <c r="J231" s="159"/>
      <c r="K231" s="159"/>
      <c r="L231" s="159"/>
      <c r="M231" s="90"/>
      <c r="N231" s="91"/>
      <c r="O231" s="91"/>
      <c r="P231" s="92"/>
      <c r="Q231" s="94"/>
      <c r="R231" s="93"/>
      <c r="S231" s="94"/>
      <c r="T231" s="94"/>
      <c r="U231" s="95"/>
      <c r="V231" s="159"/>
    </row>
    <row r="232" spans="1:22" ht="12.75">
      <c r="A232" s="164"/>
      <c r="B232" s="159"/>
      <c r="C232" s="159"/>
      <c r="D232" s="159"/>
      <c r="E232" s="159"/>
      <c r="F232" s="159"/>
      <c r="G232" s="159"/>
      <c r="H232" s="159"/>
      <c r="I232" s="159"/>
      <c r="J232" s="159"/>
      <c r="K232" s="159"/>
      <c r="L232" s="159"/>
      <c r="M232" s="90"/>
      <c r="N232" s="91"/>
      <c r="O232" s="91"/>
      <c r="P232" s="92"/>
      <c r="Q232" s="94"/>
      <c r="R232" s="93"/>
      <c r="S232" s="94"/>
      <c r="T232" s="94"/>
      <c r="U232" s="95"/>
      <c r="V232" s="159"/>
    </row>
    <row r="233" spans="1:22" ht="12.75">
      <c r="A233" s="164"/>
      <c r="B233" s="159"/>
      <c r="C233" s="159"/>
      <c r="D233" s="159"/>
      <c r="E233" s="159"/>
      <c r="F233" s="159"/>
      <c r="G233" s="159"/>
      <c r="H233" s="159"/>
      <c r="I233" s="159"/>
      <c r="J233" s="159"/>
      <c r="K233" s="159"/>
      <c r="L233" s="159"/>
      <c r="M233" s="90"/>
      <c r="N233" s="91"/>
      <c r="O233" s="91"/>
      <c r="P233" s="96"/>
      <c r="Q233" s="94"/>
      <c r="R233" s="94"/>
      <c r="S233" s="94"/>
      <c r="T233" s="93"/>
      <c r="U233" s="97"/>
      <c r="V233" s="159"/>
    </row>
    <row r="234" spans="1:22" ht="13.5" thickBot="1">
      <c r="A234" s="165"/>
      <c r="B234" s="160"/>
      <c r="C234" s="160"/>
      <c r="D234" s="160"/>
      <c r="E234" s="160"/>
      <c r="F234" s="160"/>
      <c r="G234" s="160"/>
      <c r="H234" s="160"/>
      <c r="I234" s="160"/>
      <c r="J234" s="160"/>
      <c r="K234" s="160"/>
      <c r="L234" s="160"/>
      <c r="M234" s="98"/>
      <c r="N234" s="99"/>
      <c r="O234" s="100"/>
      <c r="P234" s="105"/>
      <c r="Q234" s="102"/>
      <c r="R234" s="102"/>
      <c r="S234" s="102"/>
      <c r="T234" s="103"/>
      <c r="U234" s="104"/>
      <c r="V234" s="160"/>
    </row>
    <row r="235" spans="1:22" ht="12.75">
      <c r="A235" s="163"/>
      <c r="B235" s="158"/>
      <c r="C235" s="166" t="str">
        <f>IFERROR(VLOOKUP(B235,VALIDACIÓN!A:B,2,FALSE),"INDICAR DISTRITO")</f>
        <v>INDICAR DISTRITO</v>
      </c>
      <c r="D235" s="158"/>
      <c r="E235" s="158"/>
      <c r="F235" s="158"/>
      <c r="G235" s="158"/>
      <c r="H235" s="158"/>
      <c r="I235" s="158"/>
      <c r="J235" s="161"/>
      <c r="K235" s="158"/>
      <c r="L235" s="162" t="str">
        <f>CONCATENATE(H235," - ",I235)</f>
        <v xml:space="preserve"> - </v>
      </c>
      <c r="M235" s="85" t="str">
        <f ca="1">IFERROR(__xludf.DUMMYFUNCTION("IFERROR(ArrayFormula(QUERY(TRIM('VALIDACIÓN'!$C$2:$H1254),""SELECT Col2, Col3, Col4 WHERE Col1='""&amp;L235&amp;""'"")),""COMPLETAR LOS CAMPOS DE AÑO, CUATRIMESTRE Y ORIENTACIÓN"")"),"COMPLETAR LOS CAMPOS DE AÑO, CUATRIMESTRE Y ORIENTACIÓN")</f>
        <v>COMPLETAR LOS CAMPOS DE AÑO, CUATRIMESTRE Y ORIENTACIÓN</v>
      </c>
      <c r="N235" s="86"/>
      <c r="O235" s="86"/>
      <c r="P235" s="87"/>
      <c r="Q235" s="88"/>
      <c r="R235" s="88"/>
      <c r="S235" s="88"/>
      <c r="T235" s="88"/>
      <c r="U235" s="89"/>
      <c r="V235" s="167"/>
    </row>
    <row r="236" spans="1:22" ht="12.75">
      <c r="A236" s="164"/>
      <c r="B236" s="159"/>
      <c r="C236" s="159"/>
      <c r="D236" s="159"/>
      <c r="E236" s="159"/>
      <c r="F236" s="159"/>
      <c r="G236" s="159"/>
      <c r="H236" s="159"/>
      <c r="I236" s="159"/>
      <c r="J236" s="159"/>
      <c r="K236" s="159"/>
      <c r="L236" s="159"/>
      <c r="M236" s="90"/>
      <c r="N236" s="91"/>
      <c r="O236" s="91"/>
      <c r="P236" s="92"/>
      <c r="Q236" s="94"/>
      <c r="R236" s="93"/>
      <c r="S236" s="94"/>
      <c r="T236" s="94"/>
      <c r="U236" s="95"/>
      <c r="V236" s="159"/>
    </row>
    <row r="237" spans="1:22" ht="12.75">
      <c r="A237" s="164"/>
      <c r="B237" s="159"/>
      <c r="C237" s="159"/>
      <c r="D237" s="159"/>
      <c r="E237" s="159"/>
      <c r="F237" s="159"/>
      <c r="G237" s="159"/>
      <c r="H237" s="159"/>
      <c r="I237" s="159"/>
      <c r="J237" s="159"/>
      <c r="K237" s="159"/>
      <c r="L237" s="159"/>
      <c r="M237" s="90"/>
      <c r="N237" s="91"/>
      <c r="O237" s="91"/>
      <c r="P237" s="92"/>
      <c r="Q237" s="94"/>
      <c r="R237" s="93"/>
      <c r="S237" s="94"/>
      <c r="T237" s="94"/>
      <c r="U237" s="95"/>
      <c r="V237" s="159"/>
    </row>
    <row r="238" spans="1:22" ht="12.75">
      <c r="A238" s="164"/>
      <c r="B238" s="159"/>
      <c r="C238" s="159"/>
      <c r="D238" s="159"/>
      <c r="E238" s="159"/>
      <c r="F238" s="159"/>
      <c r="G238" s="159"/>
      <c r="H238" s="159"/>
      <c r="I238" s="159"/>
      <c r="J238" s="159"/>
      <c r="K238" s="159"/>
      <c r="L238" s="159"/>
      <c r="M238" s="90"/>
      <c r="N238" s="91"/>
      <c r="O238" s="91"/>
      <c r="P238" s="96"/>
      <c r="Q238" s="94"/>
      <c r="R238" s="94"/>
      <c r="S238" s="94"/>
      <c r="T238" s="93"/>
      <c r="U238" s="97"/>
      <c r="V238" s="159"/>
    </row>
    <row r="239" spans="1:22" ht="13.5" thickBot="1">
      <c r="A239" s="165"/>
      <c r="B239" s="160"/>
      <c r="C239" s="160"/>
      <c r="D239" s="160"/>
      <c r="E239" s="160"/>
      <c r="F239" s="160"/>
      <c r="G239" s="160"/>
      <c r="H239" s="160"/>
      <c r="I239" s="160"/>
      <c r="J239" s="160"/>
      <c r="K239" s="160"/>
      <c r="L239" s="160"/>
      <c r="M239" s="98"/>
      <c r="N239" s="99"/>
      <c r="O239" s="100"/>
      <c r="P239" s="105"/>
      <c r="Q239" s="102"/>
      <c r="R239" s="102"/>
      <c r="S239" s="102"/>
      <c r="T239" s="103"/>
      <c r="U239" s="104"/>
      <c r="V239" s="160"/>
    </row>
    <row r="240" spans="1:22" ht="12.75">
      <c r="A240" s="163"/>
      <c r="B240" s="158"/>
      <c r="C240" s="166" t="str">
        <f>IFERROR(VLOOKUP(B240,VALIDACIÓN!A:B,2,FALSE),"INDICAR DISTRITO")</f>
        <v>INDICAR DISTRITO</v>
      </c>
      <c r="D240" s="158"/>
      <c r="E240" s="158"/>
      <c r="F240" s="158"/>
      <c r="G240" s="158"/>
      <c r="H240" s="158"/>
      <c r="I240" s="158"/>
      <c r="J240" s="161"/>
      <c r="K240" s="158"/>
      <c r="L240" s="162" t="str">
        <f>CONCATENATE(H240," - ",I240)</f>
        <v xml:space="preserve"> - </v>
      </c>
      <c r="M240" s="85" t="str">
        <f ca="1">IFERROR(__xludf.DUMMYFUNCTION("IFERROR(ArrayFormula(QUERY(TRIM('VALIDACIÓN'!$C$2:$H1254),""SELECT Col2, Col3, Col4 WHERE Col1='""&amp;L240&amp;""'"")),""COMPLETAR LOS CAMPOS DE AÑO, CUATRIMESTRE Y ORIENTACIÓN"")"),"COMPLETAR LOS CAMPOS DE AÑO, CUATRIMESTRE Y ORIENTACIÓN")</f>
        <v>COMPLETAR LOS CAMPOS DE AÑO, CUATRIMESTRE Y ORIENTACIÓN</v>
      </c>
      <c r="N240" s="86"/>
      <c r="O240" s="86"/>
      <c r="P240" s="87"/>
      <c r="Q240" s="88"/>
      <c r="R240" s="88"/>
      <c r="S240" s="88"/>
      <c r="T240" s="88"/>
      <c r="U240" s="89"/>
      <c r="V240" s="167"/>
    </row>
    <row r="241" spans="1:22" ht="12.75">
      <c r="A241" s="164"/>
      <c r="B241" s="159"/>
      <c r="C241" s="159"/>
      <c r="D241" s="159"/>
      <c r="E241" s="159"/>
      <c r="F241" s="159"/>
      <c r="G241" s="159"/>
      <c r="H241" s="159"/>
      <c r="I241" s="159"/>
      <c r="J241" s="159"/>
      <c r="K241" s="159"/>
      <c r="L241" s="159"/>
      <c r="M241" s="90"/>
      <c r="N241" s="91"/>
      <c r="O241" s="91"/>
      <c r="P241" s="92"/>
      <c r="Q241" s="94"/>
      <c r="R241" s="93"/>
      <c r="S241" s="94"/>
      <c r="T241" s="94"/>
      <c r="U241" s="95"/>
      <c r="V241" s="159"/>
    </row>
    <row r="242" spans="1:22" ht="12.75">
      <c r="A242" s="164"/>
      <c r="B242" s="159"/>
      <c r="C242" s="159"/>
      <c r="D242" s="159"/>
      <c r="E242" s="159"/>
      <c r="F242" s="159"/>
      <c r="G242" s="159"/>
      <c r="H242" s="159"/>
      <c r="I242" s="159"/>
      <c r="J242" s="159"/>
      <c r="K242" s="159"/>
      <c r="L242" s="159"/>
      <c r="M242" s="90"/>
      <c r="N242" s="91"/>
      <c r="O242" s="91"/>
      <c r="P242" s="92"/>
      <c r="Q242" s="94"/>
      <c r="R242" s="93"/>
      <c r="S242" s="94"/>
      <c r="T242" s="94"/>
      <c r="U242" s="95"/>
      <c r="V242" s="159"/>
    </row>
    <row r="243" spans="1:22" ht="12.75">
      <c r="A243" s="164"/>
      <c r="B243" s="159"/>
      <c r="C243" s="159"/>
      <c r="D243" s="159"/>
      <c r="E243" s="159"/>
      <c r="F243" s="159"/>
      <c r="G243" s="159"/>
      <c r="H243" s="159"/>
      <c r="I243" s="159"/>
      <c r="J243" s="159"/>
      <c r="K243" s="159"/>
      <c r="L243" s="159"/>
      <c r="M243" s="90"/>
      <c r="N243" s="91"/>
      <c r="O243" s="91"/>
      <c r="P243" s="96"/>
      <c r="Q243" s="94"/>
      <c r="R243" s="94"/>
      <c r="S243" s="94"/>
      <c r="T243" s="93"/>
      <c r="U243" s="97"/>
      <c r="V243" s="159"/>
    </row>
    <row r="244" spans="1:22" ht="13.5" thickBot="1">
      <c r="A244" s="165"/>
      <c r="B244" s="160"/>
      <c r="C244" s="160"/>
      <c r="D244" s="160"/>
      <c r="E244" s="160"/>
      <c r="F244" s="160"/>
      <c r="G244" s="160"/>
      <c r="H244" s="160"/>
      <c r="I244" s="160"/>
      <c r="J244" s="160"/>
      <c r="K244" s="160"/>
      <c r="L244" s="160"/>
      <c r="M244" s="98"/>
      <c r="N244" s="99"/>
      <c r="O244" s="100"/>
      <c r="P244" s="105"/>
      <c r="Q244" s="102"/>
      <c r="R244" s="102"/>
      <c r="S244" s="102"/>
      <c r="T244" s="103"/>
      <c r="U244" s="104"/>
      <c r="V244" s="160"/>
    </row>
    <row r="245" spans="1:22" ht="12.75">
      <c r="A245" s="163"/>
      <c r="B245" s="158"/>
      <c r="C245" s="166" t="str">
        <f>IFERROR(VLOOKUP(B245,VALIDACIÓN!A:B,2,FALSE),"INDICAR DISTRITO")</f>
        <v>INDICAR DISTRITO</v>
      </c>
      <c r="D245" s="158"/>
      <c r="E245" s="158"/>
      <c r="F245" s="158"/>
      <c r="G245" s="158"/>
      <c r="H245" s="158"/>
      <c r="I245" s="158"/>
      <c r="J245" s="161"/>
      <c r="K245" s="158"/>
      <c r="L245" s="162" t="str">
        <f>CONCATENATE(H245," - ",I245)</f>
        <v xml:space="preserve"> - </v>
      </c>
      <c r="M245" s="85" t="str">
        <f ca="1">IFERROR(__xludf.DUMMYFUNCTION("IFERROR(ArrayFormula(QUERY(TRIM('VALIDACIÓN'!$C$2:$H1254),""SELECT Col2, Col3, Col4 WHERE Col1='""&amp;L245&amp;""'"")),""COMPLETAR LOS CAMPOS DE AÑO, CUATRIMESTRE Y ORIENTACIÓN"")"),"COMPLETAR LOS CAMPOS DE AÑO, CUATRIMESTRE Y ORIENTACIÓN")</f>
        <v>COMPLETAR LOS CAMPOS DE AÑO, CUATRIMESTRE Y ORIENTACIÓN</v>
      </c>
      <c r="N245" s="86"/>
      <c r="O245" s="86"/>
      <c r="P245" s="87"/>
      <c r="Q245" s="88"/>
      <c r="R245" s="88"/>
      <c r="S245" s="88"/>
      <c r="T245" s="88"/>
      <c r="U245" s="89"/>
      <c r="V245" s="167"/>
    </row>
    <row r="246" spans="1:22" ht="12.75">
      <c r="A246" s="164"/>
      <c r="B246" s="159"/>
      <c r="C246" s="159"/>
      <c r="D246" s="159"/>
      <c r="E246" s="159"/>
      <c r="F246" s="159"/>
      <c r="G246" s="159"/>
      <c r="H246" s="159"/>
      <c r="I246" s="159"/>
      <c r="J246" s="159"/>
      <c r="K246" s="159"/>
      <c r="L246" s="159"/>
      <c r="M246" s="90"/>
      <c r="N246" s="91"/>
      <c r="O246" s="91"/>
      <c r="P246" s="92"/>
      <c r="Q246" s="94"/>
      <c r="R246" s="93"/>
      <c r="S246" s="94"/>
      <c r="T246" s="94"/>
      <c r="U246" s="95"/>
      <c r="V246" s="159"/>
    </row>
    <row r="247" spans="1:22" ht="12.75">
      <c r="A247" s="164"/>
      <c r="B247" s="159"/>
      <c r="C247" s="159"/>
      <c r="D247" s="159"/>
      <c r="E247" s="159"/>
      <c r="F247" s="159"/>
      <c r="G247" s="159"/>
      <c r="H247" s="159"/>
      <c r="I247" s="159"/>
      <c r="J247" s="159"/>
      <c r="K247" s="159"/>
      <c r="L247" s="159"/>
      <c r="M247" s="90"/>
      <c r="N247" s="91"/>
      <c r="O247" s="91"/>
      <c r="P247" s="92"/>
      <c r="Q247" s="94"/>
      <c r="R247" s="93"/>
      <c r="S247" s="94"/>
      <c r="T247" s="94"/>
      <c r="U247" s="95"/>
      <c r="V247" s="159"/>
    </row>
    <row r="248" spans="1:22" ht="12.75">
      <c r="A248" s="164"/>
      <c r="B248" s="159"/>
      <c r="C248" s="159"/>
      <c r="D248" s="159"/>
      <c r="E248" s="159"/>
      <c r="F248" s="159"/>
      <c r="G248" s="159"/>
      <c r="H248" s="159"/>
      <c r="I248" s="159"/>
      <c r="J248" s="159"/>
      <c r="K248" s="159"/>
      <c r="L248" s="159"/>
      <c r="M248" s="90"/>
      <c r="N248" s="91"/>
      <c r="O248" s="91"/>
      <c r="P248" s="96"/>
      <c r="Q248" s="94"/>
      <c r="R248" s="94"/>
      <c r="S248" s="94"/>
      <c r="T248" s="93"/>
      <c r="U248" s="97"/>
      <c r="V248" s="159"/>
    </row>
    <row r="249" spans="1:22" ht="13.5" thickBot="1">
      <c r="A249" s="165"/>
      <c r="B249" s="160"/>
      <c r="C249" s="160"/>
      <c r="D249" s="160"/>
      <c r="E249" s="160"/>
      <c r="F249" s="160"/>
      <c r="G249" s="160"/>
      <c r="H249" s="160"/>
      <c r="I249" s="160"/>
      <c r="J249" s="160"/>
      <c r="K249" s="160"/>
      <c r="L249" s="160"/>
      <c r="M249" s="98"/>
      <c r="N249" s="99"/>
      <c r="O249" s="100"/>
      <c r="P249" s="105"/>
      <c r="Q249" s="102"/>
      <c r="R249" s="102"/>
      <c r="S249" s="102"/>
      <c r="T249" s="103"/>
      <c r="U249" s="104"/>
      <c r="V249" s="160"/>
    </row>
    <row r="250" spans="1:22" ht="12.75">
      <c r="A250" s="163"/>
      <c r="B250" s="158"/>
      <c r="C250" s="166" t="str">
        <f>IFERROR(VLOOKUP(B250,VALIDACIÓN!A:B,2,FALSE),"INDICAR DISTRITO")</f>
        <v>INDICAR DISTRITO</v>
      </c>
      <c r="D250" s="158"/>
      <c r="E250" s="158"/>
      <c r="F250" s="158"/>
      <c r="G250" s="158"/>
      <c r="H250" s="158"/>
      <c r="I250" s="158"/>
      <c r="J250" s="161"/>
      <c r="K250" s="158"/>
      <c r="L250" s="162" t="str">
        <f>CONCATENATE(H250," - ",I250)</f>
        <v xml:space="preserve"> - </v>
      </c>
      <c r="M250" s="85" t="str">
        <f ca="1">IFERROR(__xludf.DUMMYFUNCTION("IFERROR(ArrayFormula(QUERY(TRIM('VALIDACIÓN'!$C$2:$H1254),""SELECT Col2, Col3, Col4 WHERE Col1='""&amp;L250&amp;""'"")),""COMPLETAR LOS CAMPOS DE AÑO, CUATRIMESTRE Y ORIENTACIÓN"")"),"COMPLETAR LOS CAMPOS DE AÑO, CUATRIMESTRE Y ORIENTACIÓN")</f>
        <v>COMPLETAR LOS CAMPOS DE AÑO, CUATRIMESTRE Y ORIENTACIÓN</v>
      </c>
      <c r="N250" s="86"/>
      <c r="O250" s="86"/>
      <c r="P250" s="87"/>
      <c r="Q250" s="88"/>
      <c r="R250" s="88"/>
      <c r="S250" s="88"/>
      <c r="T250" s="88"/>
      <c r="U250" s="89"/>
      <c r="V250" s="167"/>
    </row>
    <row r="251" spans="1:22" ht="12.75">
      <c r="A251" s="164"/>
      <c r="B251" s="159"/>
      <c r="C251" s="159"/>
      <c r="D251" s="159"/>
      <c r="E251" s="159"/>
      <c r="F251" s="159"/>
      <c r="G251" s="159"/>
      <c r="H251" s="159"/>
      <c r="I251" s="159"/>
      <c r="J251" s="159"/>
      <c r="K251" s="159"/>
      <c r="L251" s="159"/>
      <c r="M251" s="90"/>
      <c r="N251" s="91"/>
      <c r="O251" s="91"/>
      <c r="P251" s="92"/>
      <c r="Q251" s="94"/>
      <c r="R251" s="93"/>
      <c r="S251" s="94"/>
      <c r="T251" s="94"/>
      <c r="U251" s="95"/>
      <c r="V251" s="159"/>
    </row>
    <row r="252" spans="1:22" ht="12.75">
      <c r="A252" s="164"/>
      <c r="B252" s="159"/>
      <c r="C252" s="159"/>
      <c r="D252" s="159"/>
      <c r="E252" s="159"/>
      <c r="F252" s="159"/>
      <c r="G252" s="159"/>
      <c r="H252" s="159"/>
      <c r="I252" s="159"/>
      <c r="J252" s="159"/>
      <c r="K252" s="159"/>
      <c r="L252" s="159"/>
      <c r="M252" s="90"/>
      <c r="N252" s="91"/>
      <c r="O252" s="91"/>
      <c r="P252" s="92"/>
      <c r="Q252" s="94"/>
      <c r="R252" s="93"/>
      <c r="S252" s="94"/>
      <c r="T252" s="94"/>
      <c r="U252" s="95"/>
      <c r="V252" s="159"/>
    </row>
    <row r="253" spans="1:22" ht="12.75">
      <c r="A253" s="164"/>
      <c r="B253" s="159"/>
      <c r="C253" s="159"/>
      <c r="D253" s="159"/>
      <c r="E253" s="159"/>
      <c r="F253" s="159"/>
      <c r="G253" s="159"/>
      <c r="H253" s="159"/>
      <c r="I253" s="159"/>
      <c r="J253" s="159"/>
      <c r="K253" s="159"/>
      <c r="L253" s="159"/>
      <c r="M253" s="90"/>
      <c r="N253" s="91"/>
      <c r="O253" s="91"/>
      <c r="P253" s="96"/>
      <c r="Q253" s="94"/>
      <c r="R253" s="94"/>
      <c r="S253" s="94"/>
      <c r="T253" s="93"/>
      <c r="U253" s="97"/>
      <c r="V253" s="159"/>
    </row>
    <row r="254" spans="1:22" ht="13.5" thickBot="1">
      <c r="A254" s="165"/>
      <c r="B254" s="160"/>
      <c r="C254" s="160"/>
      <c r="D254" s="160"/>
      <c r="E254" s="160"/>
      <c r="F254" s="160"/>
      <c r="G254" s="160"/>
      <c r="H254" s="160"/>
      <c r="I254" s="160"/>
      <c r="J254" s="160"/>
      <c r="K254" s="160"/>
      <c r="L254" s="160"/>
      <c r="M254" s="98"/>
      <c r="N254" s="99"/>
      <c r="O254" s="100"/>
      <c r="P254" s="105"/>
      <c r="Q254" s="102"/>
      <c r="R254" s="102"/>
      <c r="S254" s="102"/>
      <c r="T254" s="103"/>
      <c r="U254" s="104"/>
      <c r="V254" s="160"/>
    </row>
    <row r="255" spans="1:22" ht="12.75">
      <c r="A255" s="163"/>
      <c r="B255" s="158"/>
      <c r="C255" s="166" t="str">
        <f>IFERROR(VLOOKUP(B255,VALIDACIÓN!A:B,2,FALSE),"INDICAR DISTRITO")</f>
        <v>INDICAR DISTRITO</v>
      </c>
      <c r="D255" s="158"/>
      <c r="E255" s="158"/>
      <c r="F255" s="158"/>
      <c r="G255" s="158"/>
      <c r="H255" s="158"/>
      <c r="I255" s="158"/>
      <c r="J255" s="161"/>
      <c r="K255" s="158"/>
      <c r="L255" s="162" t="str">
        <f>CONCATENATE(H255," - ",I255)</f>
        <v xml:space="preserve"> - </v>
      </c>
      <c r="M255" s="85" t="str">
        <f ca="1">IFERROR(__xludf.DUMMYFUNCTION("IFERROR(ArrayFormula(QUERY(TRIM('VALIDACIÓN'!$C$2:$H1254),""SELECT Col2, Col3, Col4 WHERE Col1='""&amp;L255&amp;""'"")),""COMPLETAR LOS CAMPOS DE AÑO, CUATRIMESTRE Y ORIENTACIÓN"")"),"COMPLETAR LOS CAMPOS DE AÑO, CUATRIMESTRE Y ORIENTACIÓN")</f>
        <v>COMPLETAR LOS CAMPOS DE AÑO, CUATRIMESTRE Y ORIENTACIÓN</v>
      </c>
      <c r="N255" s="86"/>
      <c r="O255" s="86"/>
      <c r="P255" s="87"/>
      <c r="Q255" s="88"/>
      <c r="R255" s="88"/>
      <c r="S255" s="88"/>
      <c r="T255" s="88"/>
      <c r="U255" s="89"/>
      <c r="V255" s="167"/>
    </row>
    <row r="256" spans="1:22" ht="12.75">
      <c r="A256" s="164"/>
      <c r="B256" s="159"/>
      <c r="C256" s="159"/>
      <c r="D256" s="159"/>
      <c r="E256" s="159"/>
      <c r="F256" s="159"/>
      <c r="G256" s="159"/>
      <c r="H256" s="159"/>
      <c r="I256" s="159"/>
      <c r="J256" s="159"/>
      <c r="K256" s="159"/>
      <c r="L256" s="159"/>
      <c r="M256" s="90"/>
      <c r="N256" s="91"/>
      <c r="O256" s="91"/>
      <c r="P256" s="92"/>
      <c r="Q256" s="94"/>
      <c r="R256" s="93"/>
      <c r="S256" s="94"/>
      <c r="T256" s="94"/>
      <c r="U256" s="95"/>
      <c r="V256" s="159"/>
    </row>
    <row r="257" spans="1:22" ht="12.75">
      <c r="A257" s="164"/>
      <c r="B257" s="159"/>
      <c r="C257" s="159"/>
      <c r="D257" s="159"/>
      <c r="E257" s="159"/>
      <c r="F257" s="159"/>
      <c r="G257" s="159"/>
      <c r="H257" s="159"/>
      <c r="I257" s="159"/>
      <c r="J257" s="159"/>
      <c r="K257" s="159"/>
      <c r="L257" s="159"/>
      <c r="M257" s="90"/>
      <c r="N257" s="91"/>
      <c r="O257" s="91"/>
      <c r="P257" s="92"/>
      <c r="Q257" s="94"/>
      <c r="R257" s="93"/>
      <c r="S257" s="94"/>
      <c r="T257" s="94"/>
      <c r="U257" s="95"/>
      <c r="V257" s="159"/>
    </row>
    <row r="258" spans="1:22" ht="12.75">
      <c r="A258" s="164"/>
      <c r="B258" s="159"/>
      <c r="C258" s="159"/>
      <c r="D258" s="159"/>
      <c r="E258" s="159"/>
      <c r="F258" s="159"/>
      <c r="G258" s="159"/>
      <c r="H258" s="159"/>
      <c r="I258" s="159"/>
      <c r="J258" s="159"/>
      <c r="K258" s="159"/>
      <c r="L258" s="159"/>
      <c r="M258" s="90"/>
      <c r="N258" s="91"/>
      <c r="O258" s="91"/>
      <c r="P258" s="96"/>
      <c r="Q258" s="94"/>
      <c r="R258" s="94"/>
      <c r="S258" s="94"/>
      <c r="T258" s="93"/>
      <c r="U258" s="97"/>
      <c r="V258" s="159"/>
    </row>
    <row r="259" spans="1:22" ht="13.5" thickBot="1">
      <c r="A259" s="165"/>
      <c r="B259" s="160"/>
      <c r="C259" s="160"/>
      <c r="D259" s="160"/>
      <c r="E259" s="160"/>
      <c r="F259" s="160"/>
      <c r="G259" s="160"/>
      <c r="H259" s="160"/>
      <c r="I259" s="160"/>
      <c r="J259" s="160"/>
      <c r="K259" s="160"/>
      <c r="L259" s="160"/>
      <c r="M259" s="98"/>
      <c r="N259" s="99"/>
      <c r="O259" s="100"/>
      <c r="P259" s="105"/>
      <c r="Q259" s="102"/>
      <c r="R259" s="102"/>
      <c r="S259" s="102"/>
      <c r="T259" s="103"/>
      <c r="U259" s="104"/>
      <c r="V259" s="160"/>
    </row>
    <row r="260" spans="1:22" ht="12.75">
      <c r="A260" s="163"/>
      <c r="B260" s="158"/>
      <c r="C260" s="166" t="str">
        <f>IFERROR(VLOOKUP(B260,VALIDACIÓN!A:B,2,FALSE),"INDICAR DISTRITO")</f>
        <v>INDICAR DISTRITO</v>
      </c>
      <c r="D260" s="158"/>
      <c r="E260" s="158"/>
      <c r="F260" s="158"/>
      <c r="G260" s="158"/>
      <c r="H260" s="158"/>
      <c r="I260" s="158"/>
      <c r="J260" s="161"/>
      <c r="K260" s="158"/>
      <c r="L260" s="162" t="str">
        <f>CONCATENATE(H260," - ",I260)</f>
        <v xml:space="preserve"> - </v>
      </c>
      <c r="M260" s="85" t="str">
        <f ca="1">IFERROR(__xludf.DUMMYFUNCTION("IFERROR(ArrayFormula(QUERY(TRIM('VALIDACIÓN'!$C$2:$H1254),""SELECT Col2, Col3, Col4 WHERE Col1='""&amp;L260&amp;""'"")),""COMPLETAR LOS CAMPOS DE AÑO, CUATRIMESTRE Y ORIENTACIÓN"")"),"COMPLETAR LOS CAMPOS DE AÑO, CUATRIMESTRE Y ORIENTACIÓN")</f>
        <v>COMPLETAR LOS CAMPOS DE AÑO, CUATRIMESTRE Y ORIENTACIÓN</v>
      </c>
      <c r="N260" s="86"/>
      <c r="O260" s="86"/>
      <c r="P260" s="87"/>
      <c r="Q260" s="88"/>
      <c r="R260" s="88"/>
      <c r="S260" s="88"/>
      <c r="T260" s="88"/>
      <c r="U260" s="89"/>
      <c r="V260" s="167"/>
    </row>
    <row r="261" spans="1:22" ht="12.75">
      <c r="A261" s="164"/>
      <c r="B261" s="159"/>
      <c r="C261" s="159"/>
      <c r="D261" s="159"/>
      <c r="E261" s="159"/>
      <c r="F261" s="159"/>
      <c r="G261" s="159"/>
      <c r="H261" s="159"/>
      <c r="I261" s="159"/>
      <c r="J261" s="159"/>
      <c r="K261" s="159"/>
      <c r="L261" s="159"/>
      <c r="M261" s="90"/>
      <c r="N261" s="91"/>
      <c r="O261" s="91"/>
      <c r="P261" s="92"/>
      <c r="Q261" s="94"/>
      <c r="R261" s="93"/>
      <c r="S261" s="94"/>
      <c r="T261" s="94"/>
      <c r="U261" s="95"/>
      <c r="V261" s="159"/>
    </row>
    <row r="262" spans="1:22" ht="12.75">
      <c r="A262" s="164"/>
      <c r="B262" s="159"/>
      <c r="C262" s="159"/>
      <c r="D262" s="159"/>
      <c r="E262" s="159"/>
      <c r="F262" s="159"/>
      <c r="G262" s="159"/>
      <c r="H262" s="159"/>
      <c r="I262" s="159"/>
      <c r="J262" s="159"/>
      <c r="K262" s="159"/>
      <c r="L262" s="159"/>
      <c r="M262" s="90"/>
      <c r="N262" s="91"/>
      <c r="O262" s="91"/>
      <c r="P262" s="92"/>
      <c r="Q262" s="94"/>
      <c r="R262" s="93"/>
      <c r="S262" s="94"/>
      <c r="T262" s="94"/>
      <c r="U262" s="95"/>
      <c r="V262" s="159"/>
    </row>
    <row r="263" spans="1:22" ht="12.75">
      <c r="A263" s="164"/>
      <c r="B263" s="159"/>
      <c r="C263" s="159"/>
      <c r="D263" s="159"/>
      <c r="E263" s="159"/>
      <c r="F263" s="159"/>
      <c r="G263" s="159"/>
      <c r="H263" s="159"/>
      <c r="I263" s="159"/>
      <c r="J263" s="159"/>
      <c r="K263" s="159"/>
      <c r="L263" s="159"/>
      <c r="M263" s="90"/>
      <c r="N263" s="91"/>
      <c r="O263" s="91"/>
      <c r="P263" s="96"/>
      <c r="Q263" s="94"/>
      <c r="R263" s="94"/>
      <c r="S263" s="94"/>
      <c r="T263" s="93"/>
      <c r="U263" s="97"/>
      <c r="V263" s="159"/>
    </row>
    <row r="264" spans="1:22" ht="13.5" thickBot="1">
      <c r="A264" s="165"/>
      <c r="B264" s="160"/>
      <c r="C264" s="160"/>
      <c r="D264" s="160"/>
      <c r="E264" s="160"/>
      <c r="F264" s="160"/>
      <c r="G264" s="160"/>
      <c r="H264" s="160"/>
      <c r="I264" s="160"/>
      <c r="J264" s="160"/>
      <c r="K264" s="160"/>
      <c r="L264" s="160"/>
      <c r="M264" s="98"/>
      <c r="N264" s="99"/>
      <c r="O264" s="100"/>
      <c r="P264" s="105"/>
      <c r="Q264" s="102"/>
      <c r="R264" s="102"/>
      <c r="S264" s="102"/>
      <c r="T264" s="103"/>
      <c r="U264" s="104"/>
      <c r="V264" s="160"/>
    </row>
    <row r="265" spans="1:22" ht="12.75">
      <c r="A265" s="163"/>
      <c r="B265" s="158"/>
      <c r="C265" s="166" t="str">
        <f>IFERROR(VLOOKUP(B265,VALIDACIÓN!A:B,2,FALSE),"INDICAR DISTRITO")</f>
        <v>INDICAR DISTRITO</v>
      </c>
      <c r="D265" s="158"/>
      <c r="E265" s="158"/>
      <c r="F265" s="158"/>
      <c r="G265" s="158"/>
      <c r="H265" s="158"/>
      <c r="I265" s="158"/>
      <c r="J265" s="161"/>
      <c r="K265" s="158"/>
      <c r="L265" s="162" t="str">
        <f>CONCATENATE(H265," - ",I265)</f>
        <v xml:space="preserve"> - </v>
      </c>
      <c r="M265" s="85" t="str">
        <f ca="1">IFERROR(__xludf.DUMMYFUNCTION("IFERROR(ArrayFormula(QUERY(TRIM('VALIDACIÓN'!$C$2:$H1254),""SELECT Col2, Col3, Col4 WHERE Col1='""&amp;L265&amp;""'"")),""COMPLETAR LOS CAMPOS DE AÑO, CUATRIMESTRE Y ORIENTACIÓN"")"),"COMPLETAR LOS CAMPOS DE AÑO, CUATRIMESTRE Y ORIENTACIÓN")</f>
        <v>COMPLETAR LOS CAMPOS DE AÑO, CUATRIMESTRE Y ORIENTACIÓN</v>
      </c>
      <c r="N265" s="86"/>
      <c r="O265" s="86"/>
      <c r="P265" s="87"/>
      <c r="Q265" s="88"/>
      <c r="R265" s="88"/>
      <c r="S265" s="88"/>
      <c r="T265" s="88"/>
      <c r="U265" s="89"/>
      <c r="V265" s="167"/>
    </row>
    <row r="266" spans="1:22" ht="12.75">
      <c r="A266" s="164"/>
      <c r="B266" s="159"/>
      <c r="C266" s="159"/>
      <c r="D266" s="159"/>
      <c r="E266" s="159"/>
      <c r="F266" s="159"/>
      <c r="G266" s="159"/>
      <c r="H266" s="159"/>
      <c r="I266" s="159"/>
      <c r="J266" s="159"/>
      <c r="K266" s="159"/>
      <c r="L266" s="159"/>
      <c r="M266" s="90"/>
      <c r="N266" s="91"/>
      <c r="O266" s="91"/>
      <c r="P266" s="92"/>
      <c r="Q266" s="94"/>
      <c r="R266" s="93"/>
      <c r="S266" s="94"/>
      <c r="T266" s="94"/>
      <c r="U266" s="95"/>
      <c r="V266" s="159"/>
    </row>
    <row r="267" spans="1:22" ht="12.75">
      <c r="A267" s="164"/>
      <c r="B267" s="159"/>
      <c r="C267" s="159"/>
      <c r="D267" s="159"/>
      <c r="E267" s="159"/>
      <c r="F267" s="159"/>
      <c r="G267" s="159"/>
      <c r="H267" s="159"/>
      <c r="I267" s="159"/>
      <c r="J267" s="159"/>
      <c r="K267" s="159"/>
      <c r="L267" s="159"/>
      <c r="M267" s="90"/>
      <c r="N267" s="91"/>
      <c r="O267" s="91"/>
      <c r="P267" s="92"/>
      <c r="Q267" s="94"/>
      <c r="R267" s="93"/>
      <c r="S267" s="94"/>
      <c r="T267" s="94"/>
      <c r="U267" s="95"/>
      <c r="V267" s="159"/>
    </row>
    <row r="268" spans="1:22" ht="12.75">
      <c r="A268" s="164"/>
      <c r="B268" s="159"/>
      <c r="C268" s="159"/>
      <c r="D268" s="159"/>
      <c r="E268" s="159"/>
      <c r="F268" s="159"/>
      <c r="G268" s="159"/>
      <c r="H268" s="159"/>
      <c r="I268" s="159"/>
      <c r="J268" s="159"/>
      <c r="K268" s="159"/>
      <c r="L268" s="159"/>
      <c r="M268" s="90"/>
      <c r="N268" s="91"/>
      <c r="O268" s="91"/>
      <c r="P268" s="96"/>
      <c r="Q268" s="94"/>
      <c r="R268" s="94"/>
      <c r="S268" s="94"/>
      <c r="T268" s="93"/>
      <c r="U268" s="97"/>
      <c r="V268" s="159"/>
    </row>
    <row r="269" spans="1:22" ht="13.5" thickBot="1">
      <c r="A269" s="165"/>
      <c r="B269" s="160"/>
      <c r="C269" s="160"/>
      <c r="D269" s="160"/>
      <c r="E269" s="160"/>
      <c r="F269" s="160"/>
      <c r="G269" s="160"/>
      <c r="H269" s="160"/>
      <c r="I269" s="160"/>
      <c r="J269" s="160"/>
      <c r="K269" s="160"/>
      <c r="L269" s="160"/>
      <c r="M269" s="98"/>
      <c r="N269" s="99"/>
      <c r="O269" s="100"/>
      <c r="P269" s="105"/>
      <c r="Q269" s="102"/>
      <c r="R269" s="102"/>
      <c r="S269" s="102"/>
      <c r="T269" s="103"/>
      <c r="U269" s="104"/>
      <c r="V269" s="160"/>
    </row>
    <row r="270" spans="1:22" ht="12.75">
      <c r="A270" s="163"/>
      <c r="B270" s="158"/>
      <c r="C270" s="166" t="str">
        <f>IFERROR(VLOOKUP(B270,VALIDACIÓN!A:B,2,FALSE),"INDICAR DISTRITO")</f>
        <v>INDICAR DISTRITO</v>
      </c>
      <c r="D270" s="158"/>
      <c r="E270" s="158"/>
      <c r="F270" s="158"/>
      <c r="G270" s="158"/>
      <c r="H270" s="158"/>
      <c r="I270" s="158"/>
      <c r="J270" s="161"/>
      <c r="K270" s="158"/>
      <c r="L270" s="162" t="str">
        <f>CONCATENATE(H270," - ",I270)</f>
        <v xml:space="preserve"> - </v>
      </c>
      <c r="M270" s="85" t="str">
        <f ca="1">IFERROR(__xludf.DUMMYFUNCTION("IFERROR(ArrayFormula(QUERY(TRIM('VALIDACIÓN'!$C$2:$H1254),""SELECT Col2, Col3, Col4 WHERE Col1='""&amp;L270&amp;""'"")),""COMPLETAR LOS CAMPOS DE AÑO, CUATRIMESTRE Y ORIENTACIÓN"")"),"COMPLETAR LOS CAMPOS DE AÑO, CUATRIMESTRE Y ORIENTACIÓN")</f>
        <v>COMPLETAR LOS CAMPOS DE AÑO, CUATRIMESTRE Y ORIENTACIÓN</v>
      </c>
      <c r="N270" s="86"/>
      <c r="O270" s="86"/>
      <c r="P270" s="87"/>
      <c r="Q270" s="88"/>
      <c r="R270" s="88"/>
      <c r="S270" s="88"/>
      <c r="T270" s="88"/>
      <c r="U270" s="89"/>
      <c r="V270" s="167"/>
    </row>
    <row r="271" spans="1:22" ht="12.75">
      <c r="A271" s="164"/>
      <c r="B271" s="159"/>
      <c r="C271" s="159"/>
      <c r="D271" s="159"/>
      <c r="E271" s="159"/>
      <c r="F271" s="159"/>
      <c r="G271" s="159"/>
      <c r="H271" s="159"/>
      <c r="I271" s="159"/>
      <c r="J271" s="159"/>
      <c r="K271" s="159"/>
      <c r="L271" s="159"/>
      <c r="M271" s="90"/>
      <c r="N271" s="91"/>
      <c r="O271" s="91"/>
      <c r="P271" s="92"/>
      <c r="Q271" s="94"/>
      <c r="R271" s="93"/>
      <c r="S271" s="94"/>
      <c r="T271" s="94"/>
      <c r="U271" s="95"/>
      <c r="V271" s="159"/>
    </row>
    <row r="272" spans="1:22" ht="12.75">
      <c r="A272" s="164"/>
      <c r="B272" s="159"/>
      <c r="C272" s="159"/>
      <c r="D272" s="159"/>
      <c r="E272" s="159"/>
      <c r="F272" s="159"/>
      <c r="G272" s="159"/>
      <c r="H272" s="159"/>
      <c r="I272" s="159"/>
      <c r="J272" s="159"/>
      <c r="K272" s="159"/>
      <c r="L272" s="159"/>
      <c r="M272" s="90"/>
      <c r="N272" s="91"/>
      <c r="O272" s="91"/>
      <c r="P272" s="92"/>
      <c r="Q272" s="94"/>
      <c r="R272" s="93"/>
      <c r="S272" s="94"/>
      <c r="T272" s="94"/>
      <c r="U272" s="95"/>
      <c r="V272" s="159"/>
    </row>
    <row r="273" spans="1:22" ht="12.75">
      <c r="A273" s="164"/>
      <c r="B273" s="159"/>
      <c r="C273" s="159"/>
      <c r="D273" s="159"/>
      <c r="E273" s="159"/>
      <c r="F273" s="159"/>
      <c r="G273" s="159"/>
      <c r="H273" s="159"/>
      <c r="I273" s="159"/>
      <c r="J273" s="159"/>
      <c r="K273" s="159"/>
      <c r="L273" s="159"/>
      <c r="M273" s="90"/>
      <c r="N273" s="91"/>
      <c r="O273" s="91"/>
      <c r="P273" s="96"/>
      <c r="Q273" s="94"/>
      <c r="R273" s="94"/>
      <c r="S273" s="94"/>
      <c r="T273" s="93"/>
      <c r="U273" s="97"/>
      <c r="V273" s="159"/>
    </row>
    <row r="274" spans="1:22" ht="13.5" thickBot="1">
      <c r="A274" s="165"/>
      <c r="B274" s="160"/>
      <c r="C274" s="160"/>
      <c r="D274" s="160"/>
      <c r="E274" s="160"/>
      <c r="F274" s="160"/>
      <c r="G274" s="160"/>
      <c r="H274" s="160"/>
      <c r="I274" s="160"/>
      <c r="J274" s="160"/>
      <c r="K274" s="160"/>
      <c r="L274" s="160"/>
      <c r="M274" s="98"/>
      <c r="N274" s="99"/>
      <c r="O274" s="100"/>
      <c r="P274" s="105"/>
      <c r="Q274" s="102"/>
      <c r="R274" s="102"/>
      <c r="S274" s="102"/>
      <c r="T274" s="103"/>
      <c r="U274" s="104"/>
      <c r="V274" s="160"/>
    </row>
    <row r="275" spans="1:22" ht="12.75">
      <c r="A275" s="163"/>
      <c r="B275" s="158"/>
      <c r="C275" s="166" t="str">
        <f>IFERROR(VLOOKUP(B275,VALIDACIÓN!A:B,2,FALSE),"INDICAR DISTRITO")</f>
        <v>INDICAR DISTRITO</v>
      </c>
      <c r="D275" s="158"/>
      <c r="E275" s="158"/>
      <c r="F275" s="158"/>
      <c r="G275" s="158"/>
      <c r="H275" s="158"/>
      <c r="I275" s="158"/>
      <c r="J275" s="161"/>
      <c r="K275" s="158"/>
      <c r="L275" s="162" t="str">
        <f>CONCATENATE(H275," - ",I275)</f>
        <v xml:space="preserve"> - </v>
      </c>
      <c r="M275" s="85" t="str">
        <f ca="1">IFERROR(__xludf.DUMMYFUNCTION("IFERROR(ArrayFormula(QUERY(TRIM('VALIDACIÓN'!$C$2:$H1254),""SELECT Col2, Col3, Col4 WHERE Col1='""&amp;L275&amp;""'"")),""COMPLETAR LOS CAMPOS DE AÑO, CUATRIMESTRE Y ORIENTACIÓN"")"),"COMPLETAR LOS CAMPOS DE AÑO, CUATRIMESTRE Y ORIENTACIÓN")</f>
        <v>COMPLETAR LOS CAMPOS DE AÑO, CUATRIMESTRE Y ORIENTACIÓN</v>
      </c>
      <c r="N275" s="86"/>
      <c r="O275" s="86"/>
      <c r="P275" s="87"/>
      <c r="Q275" s="88"/>
      <c r="R275" s="88"/>
      <c r="S275" s="88"/>
      <c r="T275" s="88"/>
      <c r="U275" s="89"/>
      <c r="V275" s="167"/>
    </row>
    <row r="276" spans="1:22" ht="12.75">
      <c r="A276" s="164"/>
      <c r="B276" s="159"/>
      <c r="C276" s="159"/>
      <c r="D276" s="159"/>
      <c r="E276" s="159"/>
      <c r="F276" s="159"/>
      <c r="G276" s="159"/>
      <c r="H276" s="159"/>
      <c r="I276" s="159"/>
      <c r="J276" s="159"/>
      <c r="K276" s="159"/>
      <c r="L276" s="159"/>
      <c r="M276" s="90"/>
      <c r="N276" s="91"/>
      <c r="O276" s="91"/>
      <c r="P276" s="92"/>
      <c r="Q276" s="94"/>
      <c r="R276" s="93"/>
      <c r="S276" s="94"/>
      <c r="T276" s="94"/>
      <c r="U276" s="95"/>
      <c r="V276" s="159"/>
    </row>
    <row r="277" spans="1:22" ht="12.75">
      <c r="A277" s="164"/>
      <c r="B277" s="159"/>
      <c r="C277" s="159"/>
      <c r="D277" s="159"/>
      <c r="E277" s="159"/>
      <c r="F277" s="159"/>
      <c r="G277" s="159"/>
      <c r="H277" s="159"/>
      <c r="I277" s="159"/>
      <c r="J277" s="159"/>
      <c r="K277" s="159"/>
      <c r="L277" s="159"/>
      <c r="M277" s="90"/>
      <c r="N277" s="91"/>
      <c r="O277" s="91"/>
      <c r="P277" s="92"/>
      <c r="Q277" s="94"/>
      <c r="R277" s="93"/>
      <c r="S277" s="94"/>
      <c r="T277" s="94"/>
      <c r="U277" s="95"/>
      <c r="V277" s="159"/>
    </row>
    <row r="278" spans="1:22" ht="12.75">
      <c r="A278" s="164"/>
      <c r="B278" s="159"/>
      <c r="C278" s="159"/>
      <c r="D278" s="159"/>
      <c r="E278" s="159"/>
      <c r="F278" s="159"/>
      <c r="G278" s="159"/>
      <c r="H278" s="159"/>
      <c r="I278" s="159"/>
      <c r="J278" s="159"/>
      <c r="K278" s="159"/>
      <c r="L278" s="159"/>
      <c r="M278" s="90"/>
      <c r="N278" s="91"/>
      <c r="O278" s="91"/>
      <c r="P278" s="96"/>
      <c r="Q278" s="94"/>
      <c r="R278" s="94"/>
      <c r="S278" s="94"/>
      <c r="T278" s="93"/>
      <c r="U278" s="97"/>
      <c r="V278" s="159"/>
    </row>
    <row r="279" spans="1:22" ht="13.5" thickBot="1">
      <c r="A279" s="165"/>
      <c r="B279" s="160"/>
      <c r="C279" s="160"/>
      <c r="D279" s="160"/>
      <c r="E279" s="160"/>
      <c r="F279" s="160"/>
      <c r="G279" s="160"/>
      <c r="H279" s="160"/>
      <c r="I279" s="160"/>
      <c r="J279" s="160"/>
      <c r="K279" s="160"/>
      <c r="L279" s="160"/>
      <c r="M279" s="98"/>
      <c r="N279" s="99"/>
      <c r="O279" s="100"/>
      <c r="P279" s="105"/>
      <c r="Q279" s="102"/>
      <c r="R279" s="102"/>
      <c r="S279" s="102"/>
      <c r="T279" s="103"/>
      <c r="U279" s="104"/>
      <c r="V279" s="160"/>
    </row>
    <row r="280" spans="1:22" ht="12.75">
      <c r="A280" s="163"/>
      <c r="B280" s="158"/>
      <c r="C280" s="166" t="str">
        <f>IFERROR(VLOOKUP(B280,VALIDACIÓN!A:B,2,FALSE),"INDICAR DISTRITO")</f>
        <v>INDICAR DISTRITO</v>
      </c>
      <c r="D280" s="158"/>
      <c r="E280" s="158"/>
      <c r="F280" s="158"/>
      <c r="G280" s="158"/>
      <c r="H280" s="158"/>
      <c r="I280" s="158"/>
      <c r="J280" s="161"/>
      <c r="K280" s="158"/>
      <c r="L280" s="162" t="str">
        <f>CONCATENATE(H280," - ",I280)</f>
        <v xml:space="preserve"> - </v>
      </c>
      <c r="M280" s="85" t="str">
        <f ca="1">IFERROR(__xludf.DUMMYFUNCTION("IFERROR(ArrayFormula(QUERY(TRIM('VALIDACIÓN'!$C$2:$H1254),""SELECT Col2, Col3, Col4 WHERE Col1='""&amp;L280&amp;""'"")),""COMPLETAR LOS CAMPOS DE AÑO, CUATRIMESTRE Y ORIENTACIÓN"")"),"COMPLETAR LOS CAMPOS DE AÑO, CUATRIMESTRE Y ORIENTACIÓN")</f>
        <v>COMPLETAR LOS CAMPOS DE AÑO, CUATRIMESTRE Y ORIENTACIÓN</v>
      </c>
      <c r="N280" s="86"/>
      <c r="O280" s="86"/>
      <c r="P280" s="87"/>
      <c r="Q280" s="88"/>
      <c r="R280" s="88"/>
      <c r="S280" s="88"/>
      <c r="T280" s="88"/>
      <c r="U280" s="89"/>
      <c r="V280" s="167"/>
    </row>
    <row r="281" spans="1:22" ht="12.75">
      <c r="A281" s="164"/>
      <c r="B281" s="159"/>
      <c r="C281" s="159"/>
      <c r="D281" s="159"/>
      <c r="E281" s="159"/>
      <c r="F281" s="159"/>
      <c r="G281" s="159"/>
      <c r="H281" s="159"/>
      <c r="I281" s="159"/>
      <c r="J281" s="159"/>
      <c r="K281" s="159"/>
      <c r="L281" s="159"/>
      <c r="M281" s="90"/>
      <c r="N281" s="91"/>
      <c r="O281" s="91"/>
      <c r="P281" s="92"/>
      <c r="Q281" s="94"/>
      <c r="R281" s="93"/>
      <c r="S281" s="94"/>
      <c r="T281" s="94"/>
      <c r="U281" s="95"/>
      <c r="V281" s="159"/>
    </row>
    <row r="282" spans="1:22" ht="12.75">
      <c r="A282" s="164"/>
      <c r="B282" s="159"/>
      <c r="C282" s="159"/>
      <c r="D282" s="159"/>
      <c r="E282" s="159"/>
      <c r="F282" s="159"/>
      <c r="G282" s="159"/>
      <c r="H282" s="159"/>
      <c r="I282" s="159"/>
      <c r="J282" s="159"/>
      <c r="K282" s="159"/>
      <c r="L282" s="159"/>
      <c r="M282" s="90"/>
      <c r="N282" s="91"/>
      <c r="O282" s="91"/>
      <c r="P282" s="92"/>
      <c r="Q282" s="94"/>
      <c r="R282" s="93"/>
      <c r="S282" s="94"/>
      <c r="T282" s="94"/>
      <c r="U282" s="95"/>
      <c r="V282" s="159"/>
    </row>
    <row r="283" spans="1:22" ht="12.75">
      <c r="A283" s="164"/>
      <c r="B283" s="159"/>
      <c r="C283" s="159"/>
      <c r="D283" s="159"/>
      <c r="E283" s="159"/>
      <c r="F283" s="159"/>
      <c r="G283" s="159"/>
      <c r="H283" s="159"/>
      <c r="I283" s="159"/>
      <c r="J283" s="159"/>
      <c r="K283" s="159"/>
      <c r="L283" s="159"/>
      <c r="M283" s="90"/>
      <c r="N283" s="91"/>
      <c r="O283" s="91"/>
      <c r="P283" s="96"/>
      <c r="Q283" s="94"/>
      <c r="R283" s="94"/>
      <c r="S283" s="94"/>
      <c r="T283" s="93"/>
      <c r="U283" s="97"/>
      <c r="V283" s="159"/>
    </row>
    <row r="284" spans="1:22" ht="13.5" thickBot="1">
      <c r="A284" s="165"/>
      <c r="B284" s="160"/>
      <c r="C284" s="160"/>
      <c r="D284" s="160"/>
      <c r="E284" s="160"/>
      <c r="F284" s="160"/>
      <c r="G284" s="160"/>
      <c r="H284" s="160"/>
      <c r="I284" s="160"/>
      <c r="J284" s="160"/>
      <c r="K284" s="160"/>
      <c r="L284" s="160"/>
      <c r="M284" s="98"/>
      <c r="N284" s="99"/>
      <c r="O284" s="100"/>
      <c r="P284" s="105"/>
      <c r="Q284" s="102"/>
      <c r="R284" s="102"/>
      <c r="S284" s="102"/>
      <c r="T284" s="103"/>
      <c r="U284" s="104"/>
      <c r="V284" s="160"/>
    </row>
    <row r="285" spans="1:22" ht="12.75">
      <c r="A285" s="163"/>
      <c r="B285" s="158"/>
      <c r="C285" s="166" t="str">
        <f>IFERROR(VLOOKUP(B285,VALIDACIÓN!A:B,2,FALSE),"INDICAR DISTRITO")</f>
        <v>INDICAR DISTRITO</v>
      </c>
      <c r="D285" s="158"/>
      <c r="E285" s="158"/>
      <c r="F285" s="158"/>
      <c r="G285" s="158"/>
      <c r="H285" s="158"/>
      <c r="I285" s="158"/>
      <c r="J285" s="161"/>
      <c r="K285" s="158"/>
      <c r="L285" s="162" t="str">
        <f>CONCATENATE(H285," - ",I285)</f>
        <v xml:space="preserve"> - </v>
      </c>
      <c r="M285" s="85" t="str">
        <f ca="1">IFERROR(__xludf.DUMMYFUNCTION("IFERROR(ArrayFormula(QUERY(TRIM('VALIDACIÓN'!$C$2:$H1254),""SELECT Col2, Col3, Col4 WHERE Col1='""&amp;L285&amp;""'"")),""COMPLETAR LOS CAMPOS DE AÑO, CUATRIMESTRE Y ORIENTACIÓN"")"),"COMPLETAR LOS CAMPOS DE AÑO, CUATRIMESTRE Y ORIENTACIÓN")</f>
        <v>COMPLETAR LOS CAMPOS DE AÑO, CUATRIMESTRE Y ORIENTACIÓN</v>
      </c>
      <c r="N285" s="86"/>
      <c r="O285" s="86"/>
      <c r="P285" s="87"/>
      <c r="Q285" s="88"/>
      <c r="R285" s="88"/>
      <c r="S285" s="88"/>
      <c r="T285" s="88"/>
      <c r="U285" s="89"/>
      <c r="V285" s="167"/>
    </row>
    <row r="286" spans="1:22" ht="12.75">
      <c r="A286" s="164"/>
      <c r="B286" s="159"/>
      <c r="C286" s="159"/>
      <c r="D286" s="159"/>
      <c r="E286" s="159"/>
      <c r="F286" s="159"/>
      <c r="G286" s="159"/>
      <c r="H286" s="159"/>
      <c r="I286" s="159"/>
      <c r="J286" s="159"/>
      <c r="K286" s="159"/>
      <c r="L286" s="159"/>
      <c r="M286" s="90"/>
      <c r="N286" s="91"/>
      <c r="O286" s="91"/>
      <c r="P286" s="92"/>
      <c r="Q286" s="94"/>
      <c r="R286" s="93"/>
      <c r="S286" s="94"/>
      <c r="T286" s="94"/>
      <c r="U286" s="95"/>
      <c r="V286" s="159"/>
    </row>
    <row r="287" spans="1:22" ht="12.75">
      <c r="A287" s="164"/>
      <c r="B287" s="159"/>
      <c r="C287" s="159"/>
      <c r="D287" s="159"/>
      <c r="E287" s="159"/>
      <c r="F287" s="159"/>
      <c r="G287" s="159"/>
      <c r="H287" s="159"/>
      <c r="I287" s="159"/>
      <c r="J287" s="159"/>
      <c r="K287" s="159"/>
      <c r="L287" s="159"/>
      <c r="M287" s="90"/>
      <c r="N287" s="91"/>
      <c r="O287" s="91"/>
      <c r="P287" s="92"/>
      <c r="Q287" s="94"/>
      <c r="R287" s="93"/>
      <c r="S287" s="94"/>
      <c r="T287" s="94"/>
      <c r="U287" s="95"/>
      <c r="V287" s="159"/>
    </row>
    <row r="288" spans="1:22" ht="12.75">
      <c r="A288" s="164"/>
      <c r="B288" s="159"/>
      <c r="C288" s="159"/>
      <c r="D288" s="159"/>
      <c r="E288" s="159"/>
      <c r="F288" s="159"/>
      <c r="G288" s="159"/>
      <c r="H288" s="159"/>
      <c r="I288" s="159"/>
      <c r="J288" s="159"/>
      <c r="K288" s="159"/>
      <c r="L288" s="159"/>
      <c r="M288" s="90"/>
      <c r="N288" s="91"/>
      <c r="O288" s="91"/>
      <c r="P288" s="96"/>
      <c r="Q288" s="94"/>
      <c r="R288" s="94"/>
      <c r="S288" s="94"/>
      <c r="T288" s="93"/>
      <c r="U288" s="97"/>
      <c r="V288" s="159"/>
    </row>
    <row r="289" spans="1:22" ht="13.5" thickBot="1">
      <c r="A289" s="165"/>
      <c r="B289" s="160"/>
      <c r="C289" s="160"/>
      <c r="D289" s="160"/>
      <c r="E289" s="160"/>
      <c r="F289" s="160"/>
      <c r="G289" s="160"/>
      <c r="H289" s="160"/>
      <c r="I289" s="160"/>
      <c r="J289" s="160"/>
      <c r="K289" s="160"/>
      <c r="L289" s="160"/>
      <c r="M289" s="98"/>
      <c r="N289" s="99"/>
      <c r="O289" s="100"/>
      <c r="P289" s="105"/>
      <c r="Q289" s="102"/>
      <c r="R289" s="102"/>
      <c r="S289" s="102"/>
      <c r="T289" s="103"/>
      <c r="U289" s="104"/>
      <c r="V289" s="160"/>
    </row>
    <row r="290" spans="1:22" ht="12.75">
      <c r="A290" s="163"/>
      <c r="B290" s="158"/>
      <c r="C290" s="166" t="str">
        <f>IFERROR(VLOOKUP(B290,VALIDACIÓN!A:B,2,FALSE),"INDICAR DISTRITO")</f>
        <v>INDICAR DISTRITO</v>
      </c>
      <c r="D290" s="158"/>
      <c r="E290" s="158"/>
      <c r="F290" s="158"/>
      <c r="G290" s="158"/>
      <c r="H290" s="158"/>
      <c r="I290" s="158"/>
      <c r="J290" s="161"/>
      <c r="K290" s="158"/>
      <c r="L290" s="162" t="str">
        <f>CONCATENATE(H290," - ",I290)</f>
        <v xml:space="preserve"> - </v>
      </c>
      <c r="M290" s="85" t="str">
        <f ca="1">IFERROR(__xludf.DUMMYFUNCTION("IFERROR(ArrayFormula(QUERY(TRIM('VALIDACIÓN'!$C$2:$H1254),""SELECT Col2, Col3, Col4 WHERE Col1='""&amp;L290&amp;""'"")),""COMPLETAR LOS CAMPOS DE AÑO, CUATRIMESTRE Y ORIENTACIÓN"")"),"COMPLETAR LOS CAMPOS DE AÑO, CUATRIMESTRE Y ORIENTACIÓN")</f>
        <v>COMPLETAR LOS CAMPOS DE AÑO, CUATRIMESTRE Y ORIENTACIÓN</v>
      </c>
      <c r="N290" s="86"/>
      <c r="O290" s="86"/>
      <c r="P290" s="87"/>
      <c r="Q290" s="88"/>
      <c r="R290" s="88"/>
      <c r="S290" s="88"/>
      <c r="T290" s="88"/>
      <c r="U290" s="89"/>
      <c r="V290" s="167"/>
    </row>
    <row r="291" spans="1:22" ht="12.75">
      <c r="A291" s="164"/>
      <c r="B291" s="159"/>
      <c r="C291" s="159"/>
      <c r="D291" s="159"/>
      <c r="E291" s="159"/>
      <c r="F291" s="159"/>
      <c r="G291" s="159"/>
      <c r="H291" s="159"/>
      <c r="I291" s="159"/>
      <c r="J291" s="159"/>
      <c r="K291" s="159"/>
      <c r="L291" s="159"/>
      <c r="M291" s="90"/>
      <c r="N291" s="91"/>
      <c r="O291" s="91"/>
      <c r="P291" s="92"/>
      <c r="Q291" s="94"/>
      <c r="R291" s="93"/>
      <c r="S291" s="94"/>
      <c r="T291" s="94"/>
      <c r="U291" s="95"/>
      <c r="V291" s="159"/>
    </row>
    <row r="292" spans="1:22" ht="12.75">
      <c r="A292" s="164"/>
      <c r="B292" s="159"/>
      <c r="C292" s="159"/>
      <c r="D292" s="159"/>
      <c r="E292" s="159"/>
      <c r="F292" s="159"/>
      <c r="G292" s="159"/>
      <c r="H292" s="159"/>
      <c r="I292" s="159"/>
      <c r="J292" s="159"/>
      <c r="K292" s="159"/>
      <c r="L292" s="159"/>
      <c r="M292" s="90"/>
      <c r="N292" s="91"/>
      <c r="O292" s="91"/>
      <c r="P292" s="92"/>
      <c r="Q292" s="94"/>
      <c r="R292" s="93"/>
      <c r="S292" s="94"/>
      <c r="T292" s="94"/>
      <c r="U292" s="95"/>
      <c r="V292" s="159"/>
    </row>
    <row r="293" spans="1:22" ht="12.75">
      <c r="A293" s="164"/>
      <c r="B293" s="159"/>
      <c r="C293" s="159"/>
      <c r="D293" s="159"/>
      <c r="E293" s="159"/>
      <c r="F293" s="159"/>
      <c r="G293" s="159"/>
      <c r="H293" s="159"/>
      <c r="I293" s="159"/>
      <c r="J293" s="159"/>
      <c r="K293" s="159"/>
      <c r="L293" s="159"/>
      <c r="M293" s="90"/>
      <c r="N293" s="91"/>
      <c r="O293" s="91"/>
      <c r="P293" s="96"/>
      <c r="Q293" s="94"/>
      <c r="R293" s="94"/>
      <c r="S293" s="94"/>
      <c r="T293" s="93"/>
      <c r="U293" s="97"/>
      <c r="V293" s="159"/>
    </row>
    <row r="294" spans="1:22" ht="13.5" thickBot="1">
      <c r="A294" s="165"/>
      <c r="B294" s="160"/>
      <c r="C294" s="160"/>
      <c r="D294" s="160"/>
      <c r="E294" s="160"/>
      <c r="F294" s="160"/>
      <c r="G294" s="160"/>
      <c r="H294" s="160"/>
      <c r="I294" s="160"/>
      <c r="J294" s="160"/>
      <c r="K294" s="160"/>
      <c r="L294" s="160"/>
      <c r="M294" s="98"/>
      <c r="N294" s="99"/>
      <c r="O294" s="100"/>
      <c r="P294" s="105"/>
      <c r="Q294" s="102"/>
      <c r="R294" s="102"/>
      <c r="S294" s="102"/>
      <c r="T294" s="103"/>
      <c r="U294" s="104"/>
      <c r="V294" s="160"/>
    </row>
    <row r="295" spans="1:22" ht="12.75">
      <c r="A295" s="163"/>
      <c r="B295" s="158"/>
      <c r="C295" s="166" t="str">
        <f>IFERROR(VLOOKUP(B295,VALIDACIÓN!A:B,2,FALSE),"INDICAR DISTRITO")</f>
        <v>INDICAR DISTRITO</v>
      </c>
      <c r="D295" s="158"/>
      <c r="E295" s="158"/>
      <c r="F295" s="158"/>
      <c r="G295" s="158"/>
      <c r="H295" s="158"/>
      <c r="I295" s="158"/>
      <c r="J295" s="161"/>
      <c r="K295" s="158"/>
      <c r="L295" s="162" t="str">
        <f>CONCATENATE(H295," - ",I295)</f>
        <v xml:space="preserve"> - </v>
      </c>
      <c r="M295" s="85" t="str">
        <f ca="1">IFERROR(__xludf.DUMMYFUNCTION("IFERROR(ArrayFormula(QUERY(TRIM('VALIDACIÓN'!$C$2:$H1254),""SELECT Col2, Col3, Col4 WHERE Col1='""&amp;L295&amp;""'"")),""COMPLETAR LOS CAMPOS DE AÑO, CUATRIMESTRE Y ORIENTACIÓN"")"),"COMPLETAR LOS CAMPOS DE AÑO, CUATRIMESTRE Y ORIENTACIÓN")</f>
        <v>COMPLETAR LOS CAMPOS DE AÑO, CUATRIMESTRE Y ORIENTACIÓN</v>
      </c>
      <c r="N295" s="86"/>
      <c r="O295" s="86"/>
      <c r="P295" s="87"/>
      <c r="Q295" s="88"/>
      <c r="R295" s="88"/>
      <c r="S295" s="88"/>
      <c r="T295" s="88"/>
      <c r="U295" s="89"/>
      <c r="V295" s="167"/>
    </row>
    <row r="296" spans="1:22" ht="12.75">
      <c r="A296" s="164"/>
      <c r="B296" s="159"/>
      <c r="C296" s="159"/>
      <c r="D296" s="159"/>
      <c r="E296" s="159"/>
      <c r="F296" s="159"/>
      <c r="G296" s="159"/>
      <c r="H296" s="159"/>
      <c r="I296" s="159"/>
      <c r="J296" s="159"/>
      <c r="K296" s="159"/>
      <c r="L296" s="159"/>
      <c r="M296" s="90"/>
      <c r="N296" s="91"/>
      <c r="O296" s="91"/>
      <c r="P296" s="92"/>
      <c r="Q296" s="94"/>
      <c r="R296" s="93"/>
      <c r="S296" s="94"/>
      <c r="T296" s="94"/>
      <c r="U296" s="95"/>
      <c r="V296" s="159"/>
    </row>
    <row r="297" spans="1:22" ht="12.75">
      <c r="A297" s="164"/>
      <c r="B297" s="159"/>
      <c r="C297" s="159"/>
      <c r="D297" s="159"/>
      <c r="E297" s="159"/>
      <c r="F297" s="159"/>
      <c r="G297" s="159"/>
      <c r="H297" s="159"/>
      <c r="I297" s="159"/>
      <c r="J297" s="159"/>
      <c r="K297" s="159"/>
      <c r="L297" s="159"/>
      <c r="M297" s="90"/>
      <c r="N297" s="91"/>
      <c r="O297" s="91"/>
      <c r="P297" s="92"/>
      <c r="Q297" s="94"/>
      <c r="R297" s="93"/>
      <c r="S297" s="94"/>
      <c r="T297" s="94"/>
      <c r="U297" s="95"/>
      <c r="V297" s="159"/>
    </row>
    <row r="298" spans="1:22" ht="12.75">
      <c r="A298" s="164"/>
      <c r="B298" s="159"/>
      <c r="C298" s="159"/>
      <c r="D298" s="159"/>
      <c r="E298" s="159"/>
      <c r="F298" s="159"/>
      <c r="G298" s="159"/>
      <c r="H298" s="159"/>
      <c r="I298" s="159"/>
      <c r="J298" s="159"/>
      <c r="K298" s="159"/>
      <c r="L298" s="159"/>
      <c r="M298" s="90"/>
      <c r="N298" s="91"/>
      <c r="O298" s="91"/>
      <c r="P298" s="96"/>
      <c r="Q298" s="94"/>
      <c r="R298" s="94"/>
      <c r="S298" s="94"/>
      <c r="T298" s="93"/>
      <c r="U298" s="97"/>
      <c r="V298" s="159"/>
    </row>
    <row r="299" spans="1:22" ht="13.5" thickBot="1">
      <c r="A299" s="165"/>
      <c r="B299" s="160"/>
      <c r="C299" s="160"/>
      <c r="D299" s="160"/>
      <c r="E299" s="160"/>
      <c r="F299" s="160"/>
      <c r="G299" s="160"/>
      <c r="H299" s="160"/>
      <c r="I299" s="160"/>
      <c r="J299" s="160"/>
      <c r="K299" s="160"/>
      <c r="L299" s="160"/>
      <c r="M299" s="98"/>
      <c r="N299" s="99"/>
      <c r="O299" s="100"/>
      <c r="P299" s="105"/>
      <c r="Q299" s="102"/>
      <c r="R299" s="102"/>
      <c r="S299" s="102"/>
      <c r="T299" s="103"/>
      <c r="U299" s="104"/>
      <c r="V299" s="160"/>
    </row>
    <row r="300" spans="1:22" ht="12.75">
      <c r="A300" s="163"/>
      <c r="B300" s="158"/>
      <c r="C300" s="166" t="str">
        <f>IFERROR(VLOOKUP(B300,VALIDACIÓN!A:B,2,FALSE),"INDICAR DISTRITO")</f>
        <v>INDICAR DISTRITO</v>
      </c>
      <c r="D300" s="158"/>
      <c r="E300" s="158"/>
      <c r="F300" s="158"/>
      <c r="G300" s="158"/>
      <c r="H300" s="158"/>
      <c r="I300" s="158"/>
      <c r="J300" s="161"/>
      <c r="K300" s="158"/>
      <c r="L300" s="162" t="str">
        <f>CONCATENATE(H300," - ",I300)</f>
        <v xml:space="preserve"> - </v>
      </c>
      <c r="M300" s="85" t="str">
        <f ca="1">IFERROR(__xludf.DUMMYFUNCTION("IFERROR(ArrayFormula(QUERY(TRIM('VALIDACIÓN'!$C$2:$H1254),""SELECT Col2, Col3, Col4 WHERE Col1='""&amp;L300&amp;""'"")),""COMPLETAR LOS CAMPOS DE AÑO, CUATRIMESTRE Y ORIENTACIÓN"")"),"COMPLETAR LOS CAMPOS DE AÑO, CUATRIMESTRE Y ORIENTACIÓN")</f>
        <v>COMPLETAR LOS CAMPOS DE AÑO, CUATRIMESTRE Y ORIENTACIÓN</v>
      </c>
      <c r="N300" s="86"/>
      <c r="O300" s="86"/>
      <c r="P300" s="87"/>
      <c r="Q300" s="88"/>
      <c r="R300" s="88"/>
      <c r="S300" s="88"/>
      <c r="T300" s="88"/>
      <c r="U300" s="89"/>
      <c r="V300" s="167"/>
    </row>
    <row r="301" spans="1:22" ht="12.75">
      <c r="A301" s="164"/>
      <c r="B301" s="159"/>
      <c r="C301" s="159"/>
      <c r="D301" s="159"/>
      <c r="E301" s="159"/>
      <c r="F301" s="159"/>
      <c r="G301" s="159"/>
      <c r="H301" s="159"/>
      <c r="I301" s="159"/>
      <c r="J301" s="159"/>
      <c r="K301" s="159"/>
      <c r="L301" s="159"/>
      <c r="M301" s="90"/>
      <c r="N301" s="91"/>
      <c r="O301" s="91"/>
      <c r="P301" s="92"/>
      <c r="Q301" s="94"/>
      <c r="R301" s="93"/>
      <c r="S301" s="94"/>
      <c r="T301" s="94"/>
      <c r="U301" s="95"/>
      <c r="V301" s="159"/>
    </row>
    <row r="302" spans="1:22" ht="12.75">
      <c r="A302" s="164"/>
      <c r="B302" s="159"/>
      <c r="C302" s="159"/>
      <c r="D302" s="159"/>
      <c r="E302" s="159"/>
      <c r="F302" s="159"/>
      <c r="G302" s="159"/>
      <c r="H302" s="159"/>
      <c r="I302" s="159"/>
      <c r="J302" s="159"/>
      <c r="K302" s="159"/>
      <c r="L302" s="159"/>
      <c r="M302" s="90"/>
      <c r="N302" s="91"/>
      <c r="O302" s="91"/>
      <c r="P302" s="92"/>
      <c r="Q302" s="94"/>
      <c r="R302" s="93"/>
      <c r="S302" s="94"/>
      <c r="T302" s="94"/>
      <c r="U302" s="95"/>
      <c r="V302" s="159"/>
    </row>
    <row r="303" spans="1:22" ht="12.75">
      <c r="A303" s="164"/>
      <c r="B303" s="159"/>
      <c r="C303" s="159"/>
      <c r="D303" s="159"/>
      <c r="E303" s="159"/>
      <c r="F303" s="159"/>
      <c r="G303" s="159"/>
      <c r="H303" s="159"/>
      <c r="I303" s="159"/>
      <c r="J303" s="159"/>
      <c r="K303" s="159"/>
      <c r="L303" s="159"/>
      <c r="M303" s="90"/>
      <c r="N303" s="91"/>
      <c r="O303" s="91"/>
      <c r="P303" s="96"/>
      <c r="Q303" s="94"/>
      <c r="R303" s="94"/>
      <c r="S303" s="94"/>
      <c r="T303" s="93"/>
      <c r="U303" s="97"/>
      <c r="V303" s="159"/>
    </row>
    <row r="304" spans="1:22" ht="13.5" thickBot="1">
      <c r="A304" s="165"/>
      <c r="B304" s="160"/>
      <c r="C304" s="160"/>
      <c r="D304" s="160"/>
      <c r="E304" s="160"/>
      <c r="F304" s="160"/>
      <c r="G304" s="160"/>
      <c r="H304" s="160"/>
      <c r="I304" s="160"/>
      <c r="J304" s="160"/>
      <c r="K304" s="160"/>
      <c r="L304" s="160"/>
      <c r="M304" s="98"/>
      <c r="N304" s="99"/>
      <c r="O304" s="100"/>
      <c r="P304" s="105"/>
      <c r="Q304" s="102"/>
      <c r="R304" s="102"/>
      <c r="S304" s="102"/>
      <c r="T304" s="103"/>
      <c r="U304" s="104"/>
      <c r="V304" s="160"/>
    </row>
    <row r="305" spans="1:22" ht="12.75">
      <c r="A305" s="163"/>
      <c r="B305" s="158"/>
      <c r="C305" s="166" t="str">
        <f>IFERROR(VLOOKUP(B305,VALIDACIÓN!A:B,2,FALSE),"INDICAR DISTRITO")</f>
        <v>INDICAR DISTRITO</v>
      </c>
      <c r="D305" s="158"/>
      <c r="E305" s="158"/>
      <c r="F305" s="158"/>
      <c r="G305" s="158"/>
      <c r="H305" s="158"/>
      <c r="I305" s="158"/>
      <c r="J305" s="161"/>
      <c r="K305" s="158"/>
      <c r="L305" s="162" t="str">
        <f>CONCATENATE(H305," - ",I305)</f>
        <v xml:space="preserve"> - </v>
      </c>
      <c r="M305" s="85" t="str">
        <f ca="1">IFERROR(__xludf.DUMMYFUNCTION("IFERROR(ArrayFormula(QUERY(TRIM('VALIDACIÓN'!$C$2:$H1254),""SELECT Col2, Col3, Col4 WHERE Col1='""&amp;L305&amp;""'"")),""COMPLETAR LOS CAMPOS DE AÑO, CUATRIMESTRE Y ORIENTACIÓN"")"),"COMPLETAR LOS CAMPOS DE AÑO, CUATRIMESTRE Y ORIENTACIÓN")</f>
        <v>COMPLETAR LOS CAMPOS DE AÑO, CUATRIMESTRE Y ORIENTACIÓN</v>
      </c>
      <c r="N305" s="86"/>
      <c r="O305" s="86"/>
      <c r="P305" s="87"/>
      <c r="Q305" s="88"/>
      <c r="R305" s="88"/>
      <c r="S305" s="88"/>
      <c r="T305" s="88"/>
      <c r="U305" s="89"/>
      <c r="V305" s="167"/>
    </row>
    <row r="306" spans="1:22" ht="12.75">
      <c r="A306" s="164"/>
      <c r="B306" s="159"/>
      <c r="C306" s="159"/>
      <c r="D306" s="159"/>
      <c r="E306" s="159"/>
      <c r="F306" s="159"/>
      <c r="G306" s="159"/>
      <c r="H306" s="159"/>
      <c r="I306" s="159"/>
      <c r="J306" s="159"/>
      <c r="K306" s="159"/>
      <c r="L306" s="159"/>
      <c r="M306" s="90"/>
      <c r="N306" s="91"/>
      <c r="O306" s="91"/>
      <c r="P306" s="92"/>
      <c r="Q306" s="94"/>
      <c r="R306" s="93"/>
      <c r="S306" s="94"/>
      <c r="T306" s="94"/>
      <c r="U306" s="95"/>
      <c r="V306" s="159"/>
    </row>
    <row r="307" spans="1:22" ht="12.75">
      <c r="A307" s="164"/>
      <c r="B307" s="159"/>
      <c r="C307" s="159"/>
      <c r="D307" s="159"/>
      <c r="E307" s="159"/>
      <c r="F307" s="159"/>
      <c r="G307" s="159"/>
      <c r="H307" s="159"/>
      <c r="I307" s="159"/>
      <c r="J307" s="159"/>
      <c r="K307" s="159"/>
      <c r="L307" s="159"/>
      <c r="M307" s="90"/>
      <c r="N307" s="91"/>
      <c r="O307" s="91"/>
      <c r="P307" s="92"/>
      <c r="Q307" s="94"/>
      <c r="R307" s="93"/>
      <c r="S307" s="94"/>
      <c r="T307" s="94"/>
      <c r="U307" s="95"/>
      <c r="V307" s="159"/>
    </row>
    <row r="308" spans="1:22" ht="12.75">
      <c r="A308" s="164"/>
      <c r="B308" s="159"/>
      <c r="C308" s="159"/>
      <c r="D308" s="159"/>
      <c r="E308" s="159"/>
      <c r="F308" s="159"/>
      <c r="G308" s="159"/>
      <c r="H308" s="159"/>
      <c r="I308" s="159"/>
      <c r="J308" s="159"/>
      <c r="K308" s="159"/>
      <c r="L308" s="159"/>
      <c r="M308" s="90"/>
      <c r="N308" s="91"/>
      <c r="O308" s="91"/>
      <c r="P308" s="96"/>
      <c r="Q308" s="94"/>
      <c r="R308" s="94"/>
      <c r="S308" s="94"/>
      <c r="T308" s="93"/>
      <c r="U308" s="97"/>
      <c r="V308" s="159"/>
    </row>
    <row r="309" spans="1:22" ht="13.5" thickBot="1">
      <c r="A309" s="165"/>
      <c r="B309" s="160"/>
      <c r="C309" s="160"/>
      <c r="D309" s="160"/>
      <c r="E309" s="160"/>
      <c r="F309" s="160"/>
      <c r="G309" s="160"/>
      <c r="H309" s="160"/>
      <c r="I309" s="160"/>
      <c r="J309" s="160"/>
      <c r="K309" s="160"/>
      <c r="L309" s="160"/>
      <c r="M309" s="98"/>
      <c r="N309" s="99"/>
      <c r="O309" s="100"/>
      <c r="P309" s="105"/>
      <c r="Q309" s="102"/>
      <c r="R309" s="102"/>
      <c r="S309" s="102"/>
      <c r="T309" s="103"/>
      <c r="U309" s="104"/>
      <c r="V309" s="160"/>
    </row>
    <row r="310" spans="1:22" ht="12.75">
      <c r="A310" s="163"/>
      <c r="B310" s="158"/>
      <c r="C310" s="166" t="str">
        <f>IFERROR(VLOOKUP(B310,VALIDACIÓN!A:B,2,FALSE),"INDICAR DISTRITO")</f>
        <v>INDICAR DISTRITO</v>
      </c>
      <c r="D310" s="158"/>
      <c r="E310" s="158"/>
      <c r="F310" s="158"/>
      <c r="G310" s="158"/>
      <c r="H310" s="158"/>
      <c r="I310" s="158"/>
      <c r="J310" s="161"/>
      <c r="K310" s="158"/>
      <c r="L310" s="162" t="str">
        <f>CONCATENATE(H310," - ",I310)</f>
        <v xml:space="preserve"> - </v>
      </c>
      <c r="M310" s="85" t="str">
        <f ca="1">IFERROR(__xludf.DUMMYFUNCTION("IFERROR(ArrayFormula(QUERY(TRIM('VALIDACIÓN'!$C$2:$H1254),""SELECT Col2, Col3, Col4 WHERE Col1='""&amp;L310&amp;""'"")),""COMPLETAR LOS CAMPOS DE AÑO, CUATRIMESTRE Y ORIENTACIÓN"")"),"COMPLETAR LOS CAMPOS DE AÑO, CUATRIMESTRE Y ORIENTACIÓN")</f>
        <v>COMPLETAR LOS CAMPOS DE AÑO, CUATRIMESTRE Y ORIENTACIÓN</v>
      </c>
      <c r="N310" s="86"/>
      <c r="O310" s="86"/>
      <c r="P310" s="87"/>
      <c r="Q310" s="88"/>
      <c r="R310" s="88"/>
      <c r="S310" s="88"/>
      <c r="T310" s="88"/>
      <c r="U310" s="89"/>
      <c r="V310" s="167"/>
    </row>
    <row r="311" spans="1:22" ht="12.75">
      <c r="A311" s="164"/>
      <c r="B311" s="159"/>
      <c r="C311" s="159"/>
      <c r="D311" s="159"/>
      <c r="E311" s="159"/>
      <c r="F311" s="159"/>
      <c r="G311" s="159"/>
      <c r="H311" s="159"/>
      <c r="I311" s="159"/>
      <c r="J311" s="159"/>
      <c r="K311" s="159"/>
      <c r="L311" s="159"/>
      <c r="M311" s="90"/>
      <c r="N311" s="91"/>
      <c r="O311" s="91"/>
      <c r="P311" s="92"/>
      <c r="Q311" s="94"/>
      <c r="R311" s="93"/>
      <c r="S311" s="94"/>
      <c r="T311" s="94"/>
      <c r="U311" s="95"/>
      <c r="V311" s="159"/>
    </row>
    <row r="312" spans="1:22" ht="12.75">
      <c r="A312" s="164"/>
      <c r="B312" s="159"/>
      <c r="C312" s="159"/>
      <c r="D312" s="159"/>
      <c r="E312" s="159"/>
      <c r="F312" s="159"/>
      <c r="G312" s="159"/>
      <c r="H312" s="159"/>
      <c r="I312" s="159"/>
      <c r="J312" s="159"/>
      <c r="K312" s="159"/>
      <c r="L312" s="159"/>
      <c r="M312" s="90"/>
      <c r="N312" s="91"/>
      <c r="O312" s="91"/>
      <c r="P312" s="92"/>
      <c r="Q312" s="94"/>
      <c r="R312" s="93"/>
      <c r="S312" s="94"/>
      <c r="T312" s="94"/>
      <c r="U312" s="95"/>
      <c r="V312" s="159"/>
    </row>
    <row r="313" spans="1:22" ht="12.75">
      <c r="A313" s="164"/>
      <c r="B313" s="159"/>
      <c r="C313" s="159"/>
      <c r="D313" s="159"/>
      <c r="E313" s="159"/>
      <c r="F313" s="159"/>
      <c r="G313" s="159"/>
      <c r="H313" s="159"/>
      <c r="I313" s="159"/>
      <c r="J313" s="159"/>
      <c r="K313" s="159"/>
      <c r="L313" s="159"/>
      <c r="M313" s="90"/>
      <c r="N313" s="91"/>
      <c r="O313" s="91"/>
      <c r="P313" s="96"/>
      <c r="Q313" s="94"/>
      <c r="R313" s="94"/>
      <c r="S313" s="94"/>
      <c r="T313" s="93"/>
      <c r="U313" s="97"/>
      <c r="V313" s="159"/>
    </row>
    <row r="314" spans="1:22" ht="13.5" thickBot="1">
      <c r="A314" s="165"/>
      <c r="B314" s="160"/>
      <c r="C314" s="160"/>
      <c r="D314" s="160"/>
      <c r="E314" s="160"/>
      <c r="F314" s="160"/>
      <c r="G314" s="160"/>
      <c r="H314" s="160"/>
      <c r="I314" s="160"/>
      <c r="J314" s="160"/>
      <c r="K314" s="160"/>
      <c r="L314" s="160"/>
      <c r="M314" s="98"/>
      <c r="N314" s="99"/>
      <c r="O314" s="100"/>
      <c r="P314" s="105"/>
      <c r="Q314" s="102"/>
      <c r="R314" s="102"/>
      <c r="S314" s="102"/>
      <c r="T314" s="103"/>
      <c r="U314" s="104"/>
      <c r="V314" s="160"/>
    </row>
    <row r="315" spans="1:22" ht="12.75">
      <c r="A315" s="163"/>
      <c r="B315" s="158"/>
      <c r="C315" s="166" t="str">
        <f>IFERROR(VLOOKUP(B315,VALIDACIÓN!A:B,2,FALSE),"INDICAR DISTRITO")</f>
        <v>INDICAR DISTRITO</v>
      </c>
      <c r="D315" s="158"/>
      <c r="E315" s="158"/>
      <c r="F315" s="158"/>
      <c r="G315" s="158"/>
      <c r="H315" s="158"/>
      <c r="I315" s="158"/>
      <c r="J315" s="161"/>
      <c r="K315" s="158"/>
      <c r="L315" s="162" t="str">
        <f>CONCATENATE(H315," - ",I315)</f>
        <v xml:space="preserve"> - </v>
      </c>
      <c r="M315" s="85" t="str">
        <f ca="1">IFERROR(__xludf.DUMMYFUNCTION("IFERROR(ArrayFormula(QUERY(TRIM('VALIDACIÓN'!$C$2:$H1254),""SELECT Col2, Col3, Col4 WHERE Col1='""&amp;L315&amp;""'"")),""COMPLETAR LOS CAMPOS DE AÑO, CUATRIMESTRE Y ORIENTACIÓN"")"),"COMPLETAR LOS CAMPOS DE AÑO, CUATRIMESTRE Y ORIENTACIÓN")</f>
        <v>COMPLETAR LOS CAMPOS DE AÑO, CUATRIMESTRE Y ORIENTACIÓN</v>
      </c>
      <c r="N315" s="86"/>
      <c r="O315" s="86"/>
      <c r="P315" s="87"/>
      <c r="Q315" s="88"/>
      <c r="R315" s="88"/>
      <c r="S315" s="88"/>
      <c r="T315" s="88"/>
      <c r="U315" s="89"/>
      <c r="V315" s="167"/>
    </row>
    <row r="316" spans="1:22" ht="12.75">
      <c r="A316" s="164"/>
      <c r="B316" s="159"/>
      <c r="C316" s="159"/>
      <c r="D316" s="159"/>
      <c r="E316" s="159"/>
      <c r="F316" s="159"/>
      <c r="G316" s="159"/>
      <c r="H316" s="159"/>
      <c r="I316" s="159"/>
      <c r="J316" s="159"/>
      <c r="K316" s="159"/>
      <c r="L316" s="159"/>
      <c r="M316" s="90"/>
      <c r="N316" s="91"/>
      <c r="O316" s="91"/>
      <c r="P316" s="92"/>
      <c r="Q316" s="94"/>
      <c r="R316" s="93"/>
      <c r="S316" s="94"/>
      <c r="T316" s="94"/>
      <c r="U316" s="95"/>
      <c r="V316" s="159"/>
    </row>
    <row r="317" spans="1:22" ht="12.75">
      <c r="A317" s="164"/>
      <c r="B317" s="159"/>
      <c r="C317" s="159"/>
      <c r="D317" s="159"/>
      <c r="E317" s="159"/>
      <c r="F317" s="159"/>
      <c r="G317" s="159"/>
      <c r="H317" s="159"/>
      <c r="I317" s="159"/>
      <c r="J317" s="159"/>
      <c r="K317" s="159"/>
      <c r="L317" s="159"/>
      <c r="M317" s="90"/>
      <c r="N317" s="91"/>
      <c r="O317" s="91"/>
      <c r="P317" s="92"/>
      <c r="Q317" s="94"/>
      <c r="R317" s="93"/>
      <c r="S317" s="94"/>
      <c r="T317" s="94"/>
      <c r="U317" s="95"/>
      <c r="V317" s="159"/>
    </row>
    <row r="318" spans="1:22" ht="12.75">
      <c r="A318" s="164"/>
      <c r="B318" s="159"/>
      <c r="C318" s="159"/>
      <c r="D318" s="159"/>
      <c r="E318" s="159"/>
      <c r="F318" s="159"/>
      <c r="G318" s="159"/>
      <c r="H318" s="159"/>
      <c r="I318" s="159"/>
      <c r="J318" s="159"/>
      <c r="K318" s="159"/>
      <c r="L318" s="159"/>
      <c r="M318" s="90"/>
      <c r="N318" s="91"/>
      <c r="O318" s="91"/>
      <c r="P318" s="96"/>
      <c r="Q318" s="94"/>
      <c r="R318" s="94"/>
      <c r="S318" s="94"/>
      <c r="T318" s="93"/>
      <c r="U318" s="97"/>
      <c r="V318" s="159"/>
    </row>
    <row r="319" spans="1:22" ht="13.5" thickBot="1">
      <c r="A319" s="165"/>
      <c r="B319" s="160"/>
      <c r="C319" s="160"/>
      <c r="D319" s="160"/>
      <c r="E319" s="160"/>
      <c r="F319" s="160"/>
      <c r="G319" s="160"/>
      <c r="H319" s="160"/>
      <c r="I319" s="160"/>
      <c r="J319" s="160"/>
      <c r="K319" s="160"/>
      <c r="L319" s="160"/>
      <c r="M319" s="98"/>
      <c r="N319" s="99"/>
      <c r="O319" s="100"/>
      <c r="P319" s="105"/>
      <c r="Q319" s="102"/>
      <c r="R319" s="102"/>
      <c r="S319" s="102"/>
      <c r="T319" s="103"/>
      <c r="U319" s="104"/>
      <c r="V319" s="160"/>
    </row>
    <row r="320" spans="1:22" ht="12.75">
      <c r="A320" s="163"/>
      <c r="B320" s="158"/>
      <c r="C320" s="166" t="str">
        <f>IFERROR(VLOOKUP(B320,VALIDACIÓN!A:B,2,FALSE),"INDICAR DISTRITO")</f>
        <v>INDICAR DISTRITO</v>
      </c>
      <c r="D320" s="158"/>
      <c r="E320" s="158"/>
      <c r="F320" s="158"/>
      <c r="G320" s="158"/>
      <c r="H320" s="158"/>
      <c r="I320" s="158"/>
      <c r="J320" s="161"/>
      <c r="K320" s="158"/>
      <c r="L320" s="162" t="str">
        <f>CONCATENATE(H320," - ",I320)</f>
        <v xml:space="preserve"> - </v>
      </c>
      <c r="M320" s="85" t="str">
        <f ca="1">IFERROR(__xludf.DUMMYFUNCTION("IFERROR(ArrayFormula(QUERY(TRIM('VALIDACIÓN'!$C$2:$H1254),""SELECT Col2, Col3, Col4 WHERE Col1='""&amp;L320&amp;""'"")),""COMPLETAR LOS CAMPOS DE AÑO, CUATRIMESTRE Y ORIENTACIÓN"")"),"COMPLETAR LOS CAMPOS DE AÑO, CUATRIMESTRE Y ORIENTACIÓN")</f>
        <v>COMPLETAR LOS CAMPOS DE AÑO, CUATRIMESTRE Y ORIENTACIÓN</v>
      </c>
      <c r="N320" s="86"/>
      <c r="O320" s="86"/>
      <c r="P320" s="87"/>
      <c r="Q320" s="88"/>
      <c r="R320" s="88"/>
      <c r="S320" s="88"/>
      <c r="T320" s="88"/>
      <c r="U320" s="89"/>
      <c r="V320" s="167"/>
    </row>
    <row r="321" spans="1:22" ht="12.75">
      <c r="A321" s="164"/>
      <c r="B321" s="159"/>
      <c r="C321" s="159"/>
      <c r="D321" s="159"/>
      <c r="E321" s="159"/>
      <c r="F321" s="159"/>
      <c r="G321" s="159"/>
      <c r="H321" s="159"/>
      <c r="I321" s="159"/>
      <c r="J321" s="159"/>
      <c r="K321" s="159"/>
      <c r="L321" s="159"/>
      <c r="M321" s="90"/>
      <c r="N321" s="91"/>
      <c r="O321" s="91"/>
      <c r="P321" s="92"/>
      <c r="Q321" s="94"/>
      <c r="R321" s="93"/>
      <c r="S321" s="94"/>
      <c r="T321" s="94"/>
      <c r="U321" s="95"/>
      <c r="V321" s="159"/>
    </row>
    <row r="322" spans="1:22" ht="12.75">
      <c r="A322" s="164"/>
      <c r="B322" s="159"/>
      <c r="C322" s="159"/>
      <c r="D322" s="159"/>
      <c r="E322" s="159"/>
      <c r="F322" s="159"/>
      <c r="G322" s="159"/>
      <c r="H322" s="159"/>
      <c r="I322" s="159"/>
      <c r="J322" s="159"/>
      <c r="K322" s="159"/>
      <c r="L322" s="159"/>
      <c r="M322" s="90"/>
      <c r="N322" s="91"/>
      <c r="O322" s="91"/>
      <c r="P322" s="92"/>
      <c r="Q322" s="94"/>
      <c r="R322" s="93"/>
      <c r="S322" s="94"/>
      <c r="T322" s="94"/>
      <c r="U322" s="95"/>
      <c r="V322" s="159"/>
    </row>
    <row r="323" spans="1:22" ht="12.75">
      <c r="A323" s="164"/>
      <c r="B323" s="159"/>
      <c r="C323" s="159"/>
      <c r="D323" s="159"/>
      <c r="E323" s="159"/>
      <c r="F323" s="159"/>
      <c r="G323" s="159"/>
      <c r="H323" s="159"/>
      <c r="I323" s="159"/>
      <c r="J323" s="159"/>
      <c r="K323" s="159"/>
      <c r="L323" s="159"/>
      <c r="M323" s="90"/>
      <c r="N323" s="91"/>
      <c r="O323" s="91"/>
      <c r="P323" s="96"/>
      <c r="Q323" s="94"/>
      <c r="R323" s="94"/>
      <c r="S323" s="94"/>
      <c r="T323" s="93"/>
      <c r="U323" s="97"/>
      <c r="V323" s="159"/>
    </row>
    <row r="324" spans="1:22" ht="13.5" thickBot="1">
      <c r="A324" s="165"/>
      <c r="B324" s="160"/>
      <c r="C324" s="160"/>
      <c r="D324" s="160"/>
      <c r="E324" s="160"/>
      <c r="F324" s="160"/>
      <c r="G324" s="160"/>
      <c r="H324" s="160"/>
      <c r="I324" s="160"/>
      <c r="J324" s="160"/>
      <c r="K324" s="160"/>
      <c r="L324" s="160"/>
      <c r="M324" s="98"/>
      <c r="N324" s="99"/>
      <c r="O324" s="100"/>
      <c r="P324" s="105"/>
      <c r="Q324" s="102"/>
      <c r="R324" s="102"/>
      <c r="S324" s="102"/>
      <c r="T324" s="103"/>
      <c r="U324" s="104"/>
      <c r="V324" s="160"/>
    </row>
    <row r="325" spans="1:22" ht="12.75">
      <c r="A325" s="163"/>
      <c r="B325" s="158"/>
      <c r="C325" s="166" t="str">
        <f>IFERROR(VLOOKUP(B325,VALIDACIÓN!A:B,2,FALSE),"INDICAR DISTRITO")</f>
        <v>INDICAR DISTRITO</v>
      </c>
      <c r="D325" s="158"/>
      <c r="E325" s="158"/>
      <c r="F325" s="158"/>
      <c r="G325" s="158"/>
      <c r="H325" s="158"/>
      <c r="I325" s="158"/>
      <c r="J325" s="161"/>
      <c r="K325" s="158"/>
      <c r="L325" s="162" t="str">
        <f>CONCATENATE(H325," - ",I325)</f>
        <v xml:space="preserve"> - </v>
      </c>
      <c r="M325" s="85" t="str">
        <f ca="1">IFERROR(__xludf.DUMMYFUNCTION("IFERROR(ArrayFormula(QUERY(TRIM('VALIDACIÓN'!$C$2:$H1254),""SELECT Col2, Col3, Col4 WHERE Col1='""&amp;L325&amp;""'"")),""COMPLETAR LOS CAMPOS DE AÑO, CUATRIMESTRE Y ORIENTACIÓN"")"),"COMPLETAR LOS CAMPOS DE AÑO, CUATRIMESTRE Y ORIENTACIÓN")</f>
        <v>COMPLETAR LOS CAMPOS DE AÑO, CUATRIMESTRE Y ORIENTACIÓN</v>
      </c>
      <c r="N325" s="86"/>
      <c r="O325" s="86"/>
      <c r="P325" s="87"/>
      <c r="Q325" s="88"/>
      <c r="R325" s="88"/>
      <c r="S325" s="88"/>
      <c r="T325" s="88"/>
      <c r="U325" s="89"/>
      <c r="V325" s="167"/>
    </row>
    <row r="326" spans="1:22" ht="12.75">
      <c r="A326" s="164"/>
      <c r="B326" s="159"/>
      <c r="C326" s="159"/>
      <c r="D326" s="159"/>
      <c r="E326" s="159"/>
      <c r="F326" s="159"/>
      <c r="G326" s="159"/>
      <c r="H326" s="159"/>
      <c r="I326" s="159"/>
      <c r="J326" s="159"/>
      <c r="K326" s="159"/>
      <c r="L326" s="159"/>
      <c r="M326" s="90"/>
      <c r="N326" s="91"/>
      <c r="O326" s="91"/>
      <c r="P326" s="92"/>
      <c r="Q326" s="94"/>
      <c r="R326" s="93"/>
      <c r="S326" s="94"/>
      <c r="T326" s="94"/>
      <c r="U326" s="95"/>
      <c r="V326" s="159"/>
    </row>
    <row r="327" spans="1:22" ht="12.75">
      <c r="A327" s="164"/>
      <c r="B327" s="159"/>
      <c r="C327" s="159"/>
      <c r="D327" s="159"/>
      <c r="E327" s="159"/>
      <c r="F327" s="159"/>
      <c r="G327" s="159"/>
      <c r="H327" s="159"/>
      <c r="I327" s="159"/>
      <c r="J327" s="159"/>
      <c r="K327" s="159"/>
      <c r="L327" s="159"/>
      <c r="M327" s="90"/>
      <c r="N327" s="91"/>
      <c r="O327" s="91"/>
      <c r="P327" s="92"/>
      <c r="Q327" s="94"/>
      <c r="R327" s="93"/>
      <c r="S327" s="94"/>
      <c r="T327" s="94"/>
      <c r="U327" s="95"/>
      <c r="V327" s="159"/>
    </row>
    <row r="328" spans="1:22" ht="12.75">
      <c r="A328" s="164"/>
      <c r="B328" s="159"/>
      <c r="C328" s="159"/>
      <c r="D328" s="159"/>
      <c r="E328" s="159"/>
      <c r="F328" s="159"/>
      <c r="G328" s="159"/>
      <c r="H328" s="159"/>
      <c r="I328" s="159"/>
      <c r="J328" s="159"/>
      <c r="K328" s="159"/>
      <c r="L328" s="159"/>
      <c r="M328" s="90"/>
      <c r="N328" s="91"/>
      <c r="O328" s="91"/>
      <c r="P328" s="96"/>
      <c r="Q328" s="94"/>
      <c r="R328" s="94"/>
      <c r="S328" s="94"/>
      <c r="T328" s="93"/>
      <c r="U328" s="97"/>
      <c r="V328" s="159"/>
    </row>
    <row r="329" spans="1:22" ht="13.5" thickBot="1">
      <c r="A329" s="165"/>
      <c r="B329" s="160"/>
      <c r="C329" s="160"/>
      <c r="D329" s="160"/>
      <c r="E329" s="160"/>
      <c r="F329" s="160"/>
      <c r="G329" s="160"/>
      <c r="H329" s="160"/>
      <c r="I329" s="160"/>
      <c r="J329" s="160"/>
      <c r="K329" s="160"/>
      <c r="L329" s="160"/>
      <c r="M329" s="98"/>
      <c r="N329" s="99"/>
      <c r="O329" s="100"/>
      <c r="P329" s="105"/>
      <c r="Q329" s="102"/>
      <c r="R329" s="102"/>
      <c r="S329" s="102"/>
      <c r="T329" s="103"/>
      <c r="U329" s="104"/>
      <c r="V329" s="160"/>
    </row>
    <row r="330" spans="1:22" ht="12.75">
      <c r="A330" s="163"/>
      <c r="B330" s="158"/>
      <c r="C330" s="166" t="str">
        <f>IFERROR(VLOOKUP(B330,VALIDACIÓN!A:B,2,FALSE),"INDICAR DISTRITO")</f>
        <v>INDICAR DISTRITO</v>
      </c>
      <c r="D330" s="158"/>
      <c r="E330" s="158"/>
      <c r="F330" s="158"/>
      <c r="G330" s="158"/>
      <c r="H330" s="158"/>
      <c r="I330" s="158"/>
      <c r="J330" s="161"/>
      <c r="K330" s="158"/>
      <c r="L330" s="162" t="str">
        <f>CONCATENATE(H330," - ",I330)</f>
        <v xml:space="preserve"> - </v>
      </c>
      <c r="M330" s="85" t="str">
        <f ca="1">IFERROR(__xludf.DUMMYFUNCTION("IFERROR(ArrayFormula(QUERY(TRIM('VALIDACIÓN'!$C$2:$H1254),""SELECT Col2, Col3, Col4 WHERE Col1='""&amp;L330&amp;""'"")),""COMPLETAR LOS CAMPOS DE AÑO, CUATRIMESTRE Y ORIENTACIÓN"")"),"COMPLETAR LOS CAMPOS DE AÑO, CUATRIMESTRE Y ORIENTACIÓN")</f>
        <v>COMPLETAR LOS CAMPOS DE AÑO, CUATRIMESTRE Y ORIENTACIÓN</v>
      </c>
      <c r="N330" s="86"/>
      <c r="O330" s="86"/>
      <c r="P330" s="87"/>
      <c r="Q330" s="88"/>
      <c r="R330" s="88"/>
      <c r="S330" s="88"/>
      <c r="T330" s="88"/>
      <c r="U330" s="89"/>
      <c r="V330" s="167"/>
    </row>
    <row r="331" spans="1:22" ht="12.75">
      <c r="A331" s="164"/>
      <c r="B331" s="159"/>
      <c r="C331" s="159"/>
      <c r="D331" s="159"/>
      <c r="E331" s="159"/>
      <c r="F331" s="159"/>
      <c r="G331" s="159"/>
      <c r="H331" s="159"/>
      <c r="I331" s="159"/>
      <c r="J331" s="159"/>
      <c r="K331" s="159"/>
      <c r="L331" s="159"/>
      <c r="M331" s="90"/>
      <c r="N331" s="91"/>
      <c r="O331" s="91"/>
      <c r="P331" s="92"/>
      <c r="Q331" s="94"/>
      <c r="R331" s="93"/>
      <c r="S331" s="94"/>
      <c r="T331" s="94"/>
      <c r="U331" s="95"/>
      <c r="V331" s="159"/>
    </row>
    <row r="332" spans="1:22" ht="12.75">
      <c r="A332" s="164"/>
      <c r="B332" s="159"/>
      <c r="C332" s="159"/>
      <c r="D332" s="159"/>
      <c r="E332" s="159"/>
      <c r="F332" s="159"/>
      <c r="G332" s="159"/>
      <c r="H332" s="159"/>
      <c r="I332" s="159"/>
      <c r="J332" s="159"/>
      <c r="K332" s="159"/>
      <c r="L332" s="159"/>
      <c r="M332" s="90"/>
      <c r="N332" s="91"/>
      <c r="O332" s="91"/>
      <c r="P332" s="92"/>
      <c r="Q332" s="94"/>
      <c r="R332" s="93"/>
      <c r="S332" s="94"/>
      <c r="T332" s="94"/>
      <c r="U332" s="95"/>
      <c r="V332" s="159"/>
    </row>
    <row r="333" spans="1:22" ht="12.75">
      <c r="A333" s="164"/>
      <c r="B333" s="159"/>
      <c r="C333" s="159"/>
      <c r="D333" s="159"/>
      <c r="E333" s="159"/>
      <c r="F333" s="159"/>
      <c r="G333" s="159"/>
      <c r="H333" s="159"/>
      <c r="I333" s="159"/>
      <c r="J333" s="159"/>
      <c r="K333" s="159"/>
      <c r="L333" s="159"/>
      <c r="M333" s="90"/>
      <c r="N333" s="91"/>
      <c r="O333" s="91"/>
      <c r="P333" s="96"/>
      <c r="Q333" s="94"/>
      <c r="R333" s="94"/>
      <c r="S333" s="94"/>
      <c r="T333" s="93"/>
      <c r="U333" s="97"/>
      <c r="V333" s="159"/>
    </row>
    <row r="334" spans="1:22" ht="13.5" thickBot="1">
      <c r="A334" s="165"/>
      <c r="B334" s="160"/>
      <c r="C334" s="160"/>
      <c r="D334" s="160"/>
      <c r="E334" s="160"/>
      <c r="F334" s="160"/>
      <c r="G334" s="160"/>
      <c r="H334" s="160"/>
      <c r="I334" s="160"/>
      <c r="J334" s="160"/>
      <c r="K334" s="160"/>
      <c r="L334" s="160"/>
      <c r="M334" s="98"/>
      <c r="N334" s="99"/>
      <c r="O334" s="100"/>
      <c r="P334" s="105"/>
      <c r="Q334" s="102"/>
      <c r="R334" s="102"/>
      <c r="S334" s="102"/>
      <c r="T334" s="103"/>
      <c r="U334" s="104"/>
      <c r="V334" s="160"/>
    </row>
    <row r="335" spans="1:22" ht="12.75">
      <c r="A335" s="163"/>
      <c r="B335" s="158"/>
      <c r="C335" s="166" t="str">
        <f>IFERROR(VLOOKUP(B335,VALIDACIÓN!A:B,2,FALSE),"INDICAR DISTRITO")</f>
        <v>INDICAR DISTRITO</v>
      </c>
      <c r="D335" s="158"/>
      <c r="E335" s="158"/>
      <c r="F335" s="158"/>
      <c r="G335" s="158"/>
      <c r="H335" s="158"/>
      <c r="I335" s="158"/>
      <c r="J335" s="161"/>
      <c r="K335" s="158"/>
      <c r="L335" s="162" t="str">
        <f>CONCATENATE(H335," - ",I335)</f>
        <v xml:space="preserve"> - </v>
      </c>
      <c r="M335" s="85" t="str">
        <f ca="1">IFERROR(__xludf.DUMMYFUNCTION("IFERROR(ArrayFormula(QUERY(TRIM('VALIDACIÓN'!$C$2:$H1254),""SELECT Col2, Col3, Col4 WHERE Col1='""&amp;L335&amp;""'"")),""COMPLETAR LOS CAMPOS DE AÑO, CUATRIMESTRE Y ORIENTACIÓN"")"),"COMPLETAR LOS CAMPOS DE AÑO, CUATRIMESTRE Y ORIENTACIÓN")</f>
        <v>COMPLETAR LOS CAMPOS DE AÑO, CUATRIMESTRE Y ORIENTACIÓN</v>
      </c>
      <c r="N335" s="86"/>
      <c r="O335" s="86"/>
      <c r="P335" s="87"/>
      <c r="Q335" s="88"/>
      <c r="R335" s="88"/>
      <c r="S335" s="88"/>
      <c r="T335" s="88"/>
      <c r="U335" s="89"/>
      <c r="V335" s="167"/>
    </row>
    <row r="336" spans="1:22" ht="12.75">
      <c r="A336" s="164"/>
      <c r="B336" s="159"/>
      <c r="C336" s="159"/>
      <c r="D336" s="159"/>
      <c r="E336" s="159"/>
      <c r="F336" s="159"/>
      <c r="G336" s="159"/>
      <c r="H336" s="159"/>
      <c r="I336" s="159"/>
      <c r="J336" s="159"/>
      <c r="K336" s="159"/>
      <c r="L336" s="159"/>
      <c r="M336" s="90"/>
      <c r="N336" s="91"/>
      <c r="O336" s="91"/>
      <c r="P336" s="92"/>
      <c r="Q336" s="94"/>
      <c r="R336" s="93"/>
      <c r="S336" s="94"/>
      <c r="T336" s="94"/>
      <c r="U336" s="95"/>
      <c r="V336" s="159"/>
    </row>
    <row r="337" spans="1:22" ht="12.75">
      <c r="A337" s="164"/>
      <c r="B337" s="159"/>
      <c r="C337" s="159"/>
      <c r="D337" s="159"/>
      <c r="E337" s="159"/>
      <c r="F337" s="159"/>
      <c r="G337" s="159"/>
      <c r="H337" s="159"/>
      <c r="I337" s="159"/>
      <c r="J337" s="159"/>
      <c r="K337" s="159"/>
      <c r="L337" s="159"/>
      <c r="M337" s="90"/>
      <c r="N337" s="91"/>
      <c r="O337" s="91"/>
      <c r="P337" s="92"/>
      <c r="Q337" s="94"/>
      <c r="R337" s="93"/>
      <c r="S337" s="94"/>
      <c r="T337" s="94"/>
      <c r="U337" s="95"/>
      <c r="V337" s="159"/>
    </row>
    <row r="338" spans="1:22" ht="12.75">
      <c r="A338" s="164"/>
      <c r="B338" s="159"/>
      <c r="C338" s="159"/>
      <c r="D338" s="159"/>
      <c r="E338" s="159"/>
      <c r="F338" s="159"/>
      <c r="G338" s="159"/>
      <c r="H338" s="159"/>
      <c r="I338" s="159"/>
      <c r="J338" s="159"/>
      <c r="K338" s="159"/>
      <c r="L338" s="159"/>
      <c r="M338" s="90"/>
      <c r="N338" s="91"/>
      <c r="O338" s="91"/>
      <c r="P338" s="96"/>
      <c r="Q338" s="94"/>
      <c r="R338" s="94"/>
      <c r="S338" s="94"/>
      <c r="T338" s="93"/>
      <c r="U338" s="97"/>
      <c r="V338" s="159"/>
    </row>
    <row r="339" spans="1:22" ht="13.5" thickBot="1">
      <c r="A339" s="165"/>
      <c r="B339" s="160"/>
      <c r="C339" s="160"/>
      <c r="D339" s="160"/>
      <c r="E339" s="160"/>
      <c r="F339" s="160"/>
      <c r="G339" s="160"/>
      <c r="H339" s="160"/>
      <c r="I339" s="160"/>
      <c r="J339" s="160"/>
      <c r="K339" s="160"/>
      <c r="L339" s="160"/>
      <c r="M339" s="98"/>
      <c r="N339" s="99"/>
      <c r="O339" s="100"/>
      <c r="P339" s="105"/>
      <c r="Q339" s="102"/>
      <c r="R339" s="102"/>
      <c r="S339" s="102"/>
      <c r="T339" s="103"/>
      <c r="U339" s="104"/>
      <c r="V339" s="160"/>
    </row>
    <row r="340" spans="1:22" ht="12.75">
      <c r="A340" s="163"/>
      <c r="B340" s="158"/>
      <c r="C340" s="166" t="str">
        <f>IFERROR(VLOOKUP(B340,VALIDACIÓN!A:B,2,FALSE),"INDICAR DISTRITO")</f>
        <v>INDICAR DISTRITO</v>
      </c>
      <c r="D340" s="158"/>
      <c r="E340" s="158"/>
      <c r="F340" s="158"/>
      <c r="G340" s="158"/>
      <c r="H340" s="158"/>
      <c r="I340" s="158"/>
      <c r="J340" s="161"/>
      <c r="K340" s="158"/>
      <c r="L340" s="162" t="str">
        <f>CONCATENATE(H340," - ",I340)</f>
        <v xml:space="preserve"> - </v>
      </c>
      <c r="M340" s="85" t="str">
        <f ca="1">IFERROR(__xludf.DUMMYFUNCTION("IFERROR(ArrayFormula(QUERY(TRIM('VALIDACIÓN'!$C$2:$H1254),""SELECT Col2, Col3, Col4 WHERE Col1='""&amp;L340&amp;""'"")),""COMPLETAR LOS CAMPOS DE AÑO, CUATRIMESTRE Y ORIENTACIÓN"")"),"COMPLETAR LOS CAMPOS DE AÑO, CUATRIMESTRE Y ORIENTACIÓN")</f>
        <v>COMPLETAR LOS CAMPOS DE AÑO, CUATRIMESTRE Y ORIENTACIÓN</v>
      </c>
      <c r="N340" s="86"/>
      <c r="O340" s="86"/>
      <c r="P340" s="87"/>
      <c r="Q340" s="88"/>
      <c r="R340" s="88"/>
      <c r="S340" s="88"/>
      <c r="T340" s="88"/>
      <c r="U340" s="89"/>
      <c r="V340" s="167"/>
    </row>
    <row r="341" spans="1:22" ht="12.75">
      <c r="A341" s="164"/>
      <c r="B341" s="159"/>
      <c r="C341" s="159"/>
      <c r="D341" s="159"/>
      <c r="E341" s="159"/>
      <c r="F341" s="159"/>
      <c r="G341" s="159"/>
      <c r="H341" s="159"/>
      <c r="I341" s="159"/>
      <c r="J341" s="159"/>
      <c r="K341" s="159"/>
      <c r="L341" s="159"/>
      <c r="M341" s="90"/>
      <c r="N341" s="91"/>
      <c r="O341" s="91"/>
      <c r="P341" s="92"/>
      <c r="Q341" s="94"/>
      <c r="R341" s="93"/>
      <c r="S341" s="94"/>
      <c r="T341" s="94"/>
      <c r="U341" s="95"/>
      <c r="V341" s="159"/>
    </row>
    <row r="342" spans="1:22" ht="12.75">
      <c r="A342" s="164"/>
      <c r="B342" s="159"/>
      <c r="C342" s="159"/>
      <c r="D342" s="159"/>
      <c r="E342" s="159"/>
      <c r="F342" s="159"/>
      <c r="G342" s="159"/>
      <c r="H342" s="159"/>
      <c r="I342" s="159"/>
      <c r="J342" s="159"/>
      <c r="K342" s="159"/>
      <c r="L342" s="159"/>
      <c r="M342" s="90"/>
      <c r="N342" s="91"/>
      <c r="O342" s="91"/>
      <c r="P342" s="92"/>
      <c r="Q342" s="94"/>
      <c r="R342" s="93"/>
      <c r="S342" s="94"/>
      <c r="T342" s="94"/>
      <c r="U342" s="95"/>
      <c r="V342" s="159"/>
    </row>
    <row r="343" spans="1:22" ht="12.75">
      <c r="A343" s="164"/>
      <c r="B343" s="159"/>
      <c r="C343" s="159"/>
      <c r="D343" s="159"/>
      <c r="E343" s="159"/>
      <c r="F343" s="159"/>
      <c r="G343" s="159"/>
      <c r="H343" s="159"/>
      <c r="I343" s="159"/>
      <c r="J343" s="159"/>
      <c r="K343" s="159"/>
      <c r="L343" s="159"/>
      <c r="M343" s="90"/>
      <c r="N343" s="91"/>
      <c r="O343" s="91"/>
      <c r="P343" s="96"/>
      <c r="Q343" s="94"/>
      <c r="R343" s="94"/>
      <c r="S343" s="94"/>
      <c r="T343" s="93"/>
      <c r="U343" s="97"/>
      <c r="V343" s="159"/>
    </row>
    <row r="344" spans="1:22" ht="13.5" thickBot="1">
      <c r="A344" s="165"/>
      <c r="B344" s="160"/>
      <c r="C344" s="160"/>
      <c r="D344" s="160"/>
      <c r="E344" s="160"/>
      <c r="F344" s="160"/>
      <c r="G344" s="160"/>
      <c r="H344" s="160"/>
      <c r="I344" s="160"/>
      <c r="J344" s="160"/>
      <c r="K344" s="160"/>
      <c r="L344" s="160"/>
      <c r="M344" s="98"/>
      <c r="N344" s="99"/>
      <c r="O344" s="100"/>
      <c r="P344" s="105"/>
      <c r="Q344" s="102"/>
      <c r="R344" s="102"/>
      <c r="S344" s="102"/>
      <c r="T344" s="103"/>
      <c r="U344" s="104"/>
      <c r="V344" s="160"/>
    </row>
    <row r="345" spans="1:22" ht="12.75">
      <c r="A345" s="163"/>
      <c r="B345" s="158"/>
      <c r="C345" s="166" t="str">
        <f>IFERROR(VLOOKUP(B345,VALIDACIÓN!A:B,2,FALSE),"INDICAR DISTRITO")</f>
        <v>INDICAR DISTRITO</v>
      </c>
      <c r="D345" s="158"/>
      <c r="E345" s="158"/>
      <c r="F345" s="158"/>
      <c r="G345" s="158"/>
      <c r="H345" s="158"/>
      <c r="I345" s="158"/>
      <c r="J345" s="161"/>
      <c r="K345" s="158"/>
      <c r="L345" s="162" t="str">
        <f>CONCATENATE(H345," - ",I345)</f>
        <v xml:space="preserve"> - </v>
      </c>
      <c r="M345" s="85" t="str">
        <f ca="1">IFERROR(__xludf.DUMMYFUNCTION("IFERROR(ArrayFormula(QUERY(TRIM('VALIDACIÓN'!$C$2:$H1254),""SELECT Col2, Col3, Col4 WHERE Col1='""&amp;L345&amp;""'"")),""COMPLETAR LOS CAMPOS DE AÑO, CUATRIMESTRE Y ORIENTACIÓN"")"),"COMPLETAR LOS CAMPOS DE AÑO, CUATRIMESTRE Y ORIENTACIÓN")</f>
        <v>COMPLETAR LOS CAMPOS DE AÑO, CUATRIMESTRE Y ORIENTACIÓN</v>
      </c>
      <c r="N345" s="86"/>
      <c r="O345" s="86"/>
      <c r="P345" s="87"/>
      <c r="Q345" s="88"/>
      <c r="R345" s="88"/>
      <c r="S345" s="88"/>
      <c r="T345" s="88"/>
      <c r="U345" s="89"/>
      <c r="V345" s="167"/>
    </row>
    <row r="346" spans="1:22" ht="12.75">
      <c r="A346" s="164"/>
      <c r="B346" s="159"/>
      <c r="C346" s="159"/>
      <c r="D346" s="159"/>
      <c r="E346" s="159"/>
      <c r="F346" s="159"/>
      <c r="G346" s="159"/>
      <c r="H346" s="159"/>
      <c r="I346" s="159"/>
      <c r="J346" s="159"/>
      <c r="K346" s="159"/>
      <c r="L346" s="159"/>
      <c r="M346" s="90"/>
      <c r="N346" s="91"/>
      <c r="O346" s="91"/>
      <c r="P346" s="92"/>
      <c r="Q346" s="94"/>
      <c r="R346" s="93"/>
      <c r="S346" s="94"/>
      <c r="T346" s="94"/>
      <c r="U346" s="95"/>
      <c r="V346" s="159"/>
    </row>
    <row r="347" spans="1:22" ht="12.75">
      <c r="A347" s="164"/>
      <c r="B347" s="159"/>
      <c r="C347" s="159"/>
      <c r="D347" s="159"/>
      <c r="E347" s="159"/>
      <c r="F347" s="159"/>
      <c r="G347" s="159"/>
      <c r="H347" s="159"/>
      <c r="I347" s="159"/>
      <c r="J347" s="159"/>
      <c r="K347" s="159"/>
      <c r="L347" s="159"/>
      <c r="M347" s="90"/>
      <c r="N347" s="91"/>
      <c r="O347" s="91"/>
      <c r="P347" s="92"/>
      <c r="Q347" s="94"/>
      <c r="R347" s="93"/>
      <c r="S347" s="94"/>
      <c r="T347" s="94"/>
      <c r="U347" s="95"/>
      <c r="V347" s="159"/>
    </row>
    <row r="348" spans="1:22" ht="12.75">
      <c r="A348" s="164"/>
      <c r="B348" s="159"/>
      <c r="C348" s="159"/>
      <c r="D348" s="159"/>
      <c r="E348" s="159"/>
      <c r="F348" s="159"/>
      <c r="G348" s="159"/>
      <c r="H348" s="159"/>
      <c r="I348" s="159"/>
      <c r="J348" s="159"/>
      <c r="K348" s="159"/>
      <c r="L348" s="159"/>
      <c r="M348" s="90"/>
      <c r="N348" s="91"/>
      <c r="O348" s="91"/>
      <c r="P348" s="96"/>
      <c r="Q348" s="94"/>
      <c r="R348" s="94"/>
      <c r="S348" s="94"/>
      <c r="T348" s="93"/>
      <c r="U348" s="97"/>
      <c r="V348" s="159"/>
    </row>
    <row r="349" spans="1:22" ht="13.5" thickBot="1">
      <c r="A349" s="165"/>
      <c r="B349" s="160"/>
      <c r="C349" s="160"/>
      <c r="D349" s="160"/>
      <c r="E349" s="160"/>
      <c r="F349" s="160"/>
      <c r="G349" s="160"/>
      <c r="H349" s="160"/>
      <c r="I349" s="160"/>
      <c r="J349" s="160"/>
      <c r="K349" s="160"/>
      <c r="L349" s="160"/>
      <c r="M349" s="98"/>
      <c r="N349" s="99"/>
      <c r="O349" s="100"/>
      <c r="P349" s="105"/>
      <c r="Q349" s="102"/>
      <c r="R349" s="102"/>
      <c r="S349" s="102"/>
      <c r="T349" s="103"/>
      <c r="U349" s="104"/>
      <c r="V349" s="160"/>
    </row>
    <row r="350" spans="1:22" ht="12.75">
      <c r="A350" s="163"/>
      <c r="B350" s="158"/>
      <c r="C350" s="166" t="str">
        <f>IFERROR(VLOOKUP(B350,VALIDACIÓN!A:B,2,FALSE),"INDICAR DISTRITO")</f>
        <v>INDICAR DISTRITO</v>
      </c>
      <c r="D350" s="158"/>
      <c r="E350" s="158"/>
      <c r="F350" s="158"/>
      <c r="G350" s="158"/>
      <c r="H350" s="158"/>
      <c r="I350" s="158"/>
      <c r="J350" s="161"/>
      <c r="K350" s="158"/>
      <c r="L350" s="162" t="str">
        <f>CONCATENATE(H350," - ",I350)</f>
        <v xml:space="preserve"> - </v>
      </c>
      <c r="M350" s="85" t="str">
        <f ca="1">IFERROR(__xludf.DUMMYFUNCTION("IFERROR(ArrayFormula(QUERY(TRIM('VALIDACIÓN'!$C$2:$H1254),""SELECT Col2, Col3, Col4 WHERE Col1='""&amp;L350&amp;""'"")),""COMPLETAR LOS CAMPOS DE AÑO, CUATRIMESTRE Y ORIENTACIÓN"")"),"COMPLETAR LOS CAMPOS DE AÑO, CUATRIMESTRE Y ORIENTACIÓN")</f>
        <v>COMPLETAR LOS CAMPOS DE AÑO, CUATRIMESTRE Y ORIENTACIÓN</v>
      </c>
      <c r="N350" s="86"/>
      <c r="O350" s="86"/>
      <c r="P350" s="87"/>
      <c r="Q350" s="88"/>
      <c r="R350" s="88"/>
      <c r="S350" s="88"/>
      <c r="T350" s="88"/>
      <c r="U350" s="89"/>
      <c r="V350" s="167"/>
    </row>
    <row r="351" spans="1:22" ht="12.75">
      <c r="A351" s="164"/>
      <c r="B351" s="159"/>
      <c r="C351" s="159"/>
      <c r="D351" s="159"/>
      <c r="E351" s="159"/>
      <c r="F351" s="159"/>
      <c r="G351" s="159"/>
      <c r="H351" s="159"/>
      <c r="I351" s="159"/>
      <c r="J351" s="159"/>
      <c r="K351" s="159"/>
      <c r="L351" s="159"/>
      <c r="M351" s="90"/>
      <c r="N351" s="91"/>
      <c r="O351" s="91"/>
      <c r="P351" s="92"/>
      <c r="Q351" s="94"/>
      <c r="R351" s="93"/>
      <c r="S351" s="94"/>
      <c r="T351" s="94"/>
      <c r="U351" s="95"/>
      <c r="V351" s="159"/>
    </row>
    <row r="352" spans="1:22" ht="12.75">
      <c r="A352" s="164"/>
      <c r="B352" s="159"/>
      <c r="C352" s="159"/>
      <c r="D352" s="159"/>
      <c r="E352" s="159"/>
      <c r="F352" s="159"/>
      <c r="G352" s="159"/>
      <c r="H352" s="159"/>
      <c r="I352" s="159"/>
      <c r="J352" s="159"/>
      <c r="K352" s="159"/>
      <c r="L352" s="159"/>
      <c r="M352" s="90"/>
      <c r="N352" s="91"/>
      <c r="O352" s="91"/>
      <c r="P352" s="92"/>
      <c r="Q352" s="94"/>
      <c r="R352" s="93"/>
      <c r="S352" s="94"/>
      <c r="T352" s="94"/>
      <c r="U352" s="95"/>
      <c r="V352" s="159"/>
    </row>
    <row r="353" spans="1:22" ht="12.75">
      <c r="A353" s="164"/>
      <c r="B353" s="159"/>
      <c r="C353" s="159"/>
      <c r="D353" s="159"/>
      <c r="E353" s="159"/>
      <c r="F353" s="159"/>
      <c r="G353" s="159"/>
      <c r="H353" s="159"/>
      <c r="I353" s="159"/>
      <c r="J353" s="159"/>
      <c r="K353" s="159"/>
      <c r="L353" s="159"/>
      <c r="M353" s="90"/>
      <c r="N353" s="91"/>
      <c r="O353" s="91"/>
      <c r="P353" s="96"/>
      <c r="Q353" s="94"/>
      <c r="R353" s="94"/>
      <c r="S353" s="94"/>
      <c r="T353" s="93"/>
      <c r="U353" s="97"/>
      <c r="V353" s="159"/>
    </row>
    <row r="354" spans="1:22" ht="13.5" thickBot="1">
      <c r="A354" s="165"/>
      <c r="B354" s="160"/>
      <c r="C354" s="160"/>
      <c r="D354" s="160"/>
      <c r="E354" s="160"/>
      <c r="F354" s="160"/>
      <c r="G354" s="160"/>
      <c r="H354" s="160"/>
      <c r="I354" s="160"/>
      <c r="J354" s="160"/>
      <c r="K354" s="160"/>
      <c r="L354" s="160"/>
      <c r="M354" s="98"/>
      <c r="N354" s="99"/>
      <c r="O354" s="100"/>
      <c r="P354" s="105"/>
      <c r="Q354" s="102"/>
      <c r="R354" s="102"/>
      <c r="S354" s="102"/>
      <c r="T354" s="103"/>
      <c r="U354" s="104"/>
      <c r="V354" s="160"/>
    </row>
    <row r="355" spans="1:22" ht="12.75">
      <c r="A355" s="163"/>
      <c r="B355" s="158"/>
      <c r="C355" s="166" t="str">
        <f>IFERROR(VLOOKUP(B355,VALIDACIÓN!A:B,2,FALSE),"INDICAR DISTRITO")</f>
        <v>INDICAR DISTRITO</v>
      </c>
      <c r="D355" s="158"/>
      <c r="E355" s="158"/>
      <c r="F355" s="158"/>
      <c r="G355" s="158"/>
      <c r="H355" s="158"/>
      <c r="I355" s="158"/>
      <c r="J355" s="161"/>
      <c r="K355" s="158"/>
      <c r="L355" s="162" t="str">
        <f>CONCATENATE(H355," - ",I355)</f>
        <v xml:space="preserve"> - </v>
      </c>
      <c r="M355" s="85" t="str">
        <f ca="1">IFERROR(__xludf.DUMMYFUNCTION("IFERROR(ArrayFormula(QUERY(TRIM('VALIDACIÓN'!$C$2:$H1254),""SELECT Col2, Col3, Col4 WHERE Col1='""&amp;L355&amp;""'"")),""COMPLETAR LOS CAMPOS DE AÑO, CUATRIMESTRE Y ORIENTACIÓN"")"),"COMPLETAR LOS CAMPOS DE AÑO, CUATRIMESTRE Y ORIENTACIÓN")</f>
        <v>COMPLETAR LOS CAMPOS DE AÑO, CUATRIMESTRE Y ORIENTACIÓN</v>
      </c>
      <c r="N355" s="86"/>
      <c r="O355" s="86"/>
      <c r="P355" s="87"/>
      <c r="Q355" s="88"/>
      <c r="R355" s="88"/>
      <c r="S355" s="88"/>
      <c r="T355" s="88"/>
      <c r="U355" s="89"/>
      <c r="V355" s="167"/>
    </row>
    <row r="356" spans="1:22" ht="12.75">
      <c r="A356" s="164"/>
      <c r="B356" s="159"/>
      <c r="C356" s="159"/>
      <c r="D356" s="159"/>
      <c r="E356" s="159"/>
      <c r="F356" s="159"/>
      <c r="G356" s="159"/>
      <c r="H356" s="159"/>
      <c r="I356" s="159"/>
      <c r="J356" s="159"/>
      <c r="K356" s="159"/>
      <c r="L356" s="159"/>
      <c r="M356" s="90"/>
      <c r="N356" s="91"/>
      <c r="O356" s="91"/>
      <c r="P356" s="92"/>
      <c r="Q356" s="94"/>
      <c r="R356" s="93"/>
      <c r="S356" s="94"/>
      <c r="T356" s="94"/>
      <c r="U356" s="95"/>
      <c r="V356" s="159"/>
    </row>
    <row r="357" spans="1:22" ht="12.75">
      <c r="A357" s="164"/>
      <c r="B357" s="159"/>
      <c r="C357" s="159"/>
      <c r="D357" s="159"/>
      <c r="E357" s="159"/>
      <c r="F357" s="159"/>
      <c r="G357" s="159"/>
      <c r="H357" s="159"/>
      <c r="I357" s="159"/>
      <c r="J357" s="159"/>
      <c r="K357" s="159"/>
      <c r="L357" s="159"/>
      <c r="M357" s="90"/>
      <c r="N357" s="91"/>
      <c r="O357" s="91"/>
      <c r="P357" s="92"/>
      <c r="Q357" s="94"/>
      <c r="R357" s="93"/>
      <c r="S357" s="94"/>
      <c r="T357" s="94"/>
      <c r="U357" s="95"/>
      <c r="V357" s="159"/>
    </row>
    <row r="358" spans="1:22" ht="12.75">
      <c r="A358" s="164"/>
      <c r="B358" s="159"/>
      <c r="C358" s="159"/>
      <c r="D358" s="159"/>
      <c r="E358" s="159"/>
      <c r="F358" s="159"/>
      <c r="G358" s="159"/>
      <c r="H358" s="159"/>
      <c r="I358" s="159"/>
      <c r="J358" s="159"/>
      <c r="K358" s="159"/>
      <c r="L358" s="159"/>
      <c r="M358" s="90"/>
      <c r="N358" s="91"/>
      <c r="O358" s="91"/>
      <c r="P358" s="96"/>
      <c r="Q358" s="94"/>
      <c r="R358" s="94"/>
      <c r="S358" s="94"/>
      <c r="T358" s="93"/>
      <c r="U358" s="97"/>
      <c r="V358" s="159"/>
    </row>
    <row r="359" spans="1:22" ht="13.5" thickBot="1">
      <c r="A359" s="165"/>
      <c r="B359" s="160"/>
      <c r="C359" s="160"/>
      <c r="D359" s="160"/>
      <c r="E359" s="160"/>
      <c r="F359" s="160"/>
      <c r="G359" s="160"/>
      <c r="H359" s="160"/>
      <c r="I359" s="160"/>
      <c r="J359" s="160"/>
      <c r="K359" s="160"/>
      <c r="L359" s="160"/>
      <c r="M359" s="98"/>
      <c r="N359" s="99"/>
      <c r="O359" s="100"/>
      <c r="P359" s="105"/>
      <c r="Q359" s="102"/>
      <c r="R359" s="102"/>
      <c r="S359" s="102"/>
      <c r="T359" s="103"/>
      <c r="U359" s="104"/>
      <c r="V359" s="160"/>
    </row>
    <row r="360" spans="1:22" ht="12.75">
      <c r="A360" s="163"/>
      <c r="B360" s="158"/>
      <c r="C360" s="166" t="str">
        <f>IFERROR(VLOOKUP(B360,VALIDACIÓN!A:B,2,FALSE),"INDICAR DISTRITO")</f>
        <v>INDICAR DISTRITO</v>
      </c>
      <c r="D360" s="158"/>
      <c r="E360" s="158"/>
      <c r="F360" s="158"/>
      <c r="G360" s="158"/>
      <c r="H360" s="158"/>
      <c r="I360" s="158"/>
      <c r="J360" s="161"/>
      <c r="K360" s="158"/>
      <c r="L360" s="162" t="str">
        <f>CONCATENATE(H360," - ",I360)</f>
        <v xml:space="preserve"> - </v>
      </c>
      <c r="M360" s="85" t="str">
        <f ca="1">IFERROR(__xludf.DUMMYFUNCTION("IFERROR(ArrayFormula(QUERY(TRIM('VALIDACIÓN'!$C$2:$H1254),""SELECT Col2, Col3, Col4 WHERE Col1='""&amp;L360&amp;""'"")),""COMPLETAR LOS CAMPOS DE AÑO, CUATRIMESTRE Y ORIENTACIÓN"")"),"COMPLETAR LOS CAMPOS DE AÑO, CUATRIMESTRE Y ORIENTACIÓN")</f>
        <v>COMPLETAR LOS CAMPOS DE AÑO, CUATRIMESTRE Y ORIENTACIÓN</v>
      </c>
      <c r="N360" s="86"/>
      <c r="O360" s="86"/>
      <c r="P360" s="87"/>
      <c r="Q360" s="88"/>
      <c r="R360" s="88"/>
      <c r="S360" s="88"/>
      <c r="T360" s="88"/>
      <c r="U360" s="89"/>
      <c r="V360" s="167"/>
    </row>
    <row r="361" spans="1:22" ht="12.75">
      <c r="A361" s="164"/>
      <c r="B361" s="159"/>
      <c r="C361" s="159"/>
      <c r="D361" s="159"/>
      <c r="E361" s="159"/>
      <c r="F361" s="159"/>
      <c r="G361" s="159"/>
      <c r="H361" s="159"/>
      <c r="I361" s="159"/>
      <c r="J361" s="159"/>
      <c r="K361" s="159"/>
      <c r="L361" s="159"/>
      <c r="M361" s="90"/>
      <c r="N361" s="91"/>
      <c r="O361" s="91"/>
      <c r="P361" s="92"/>
      <c r="Q361" s="94"/>
      <c r="R361" s="93"/>
      <c r="S361" s="94"/>
      <c r="T361" s="94"/>
      <c r="U361" s="95"/>
      <c r="V361" s="159"/>
    </row>
    <row r="362" spans="1:22" ht="12.75">
      <c r="A362" s="164"/>
      <c r="B362" s="159"/>
      <c r="C362" s="159"/>
      <c r="D362" s="159"/>
      <c r="E362" s="159"/>
      <c r="F362" s="159"/>
      <c r="G362" s="159"/>
      <c r="H362" s="159"/>
      <c r="I362" s="159"/>
      <c r="J362" s="159"/>
      <c r="K362" s="159"/>
      <c r="L362" s="159"/>
      <c r="M362" s="90"/>
      <c r="N362" s="91"/>
      <c r="O362" s="91"/>
      <c r="P362" s="92"/>
      <c r="Q362" s="94"/>
      <c r="R362" s="93"/>
      <c r="S362" s="94"/>
      <c r="T362" s="94"/>
      <c r="U362" s="95"/>
      <c r="V362" s="159"/>
    </row>
    <row r="363" spans="1:22" ht="12.75">
      <c r="A363" s="164"/>
      <c r="B363" s="159"/>
      <c r="C363" s="159"/>
      <c r="D363" s="159"/>
      <c r="E363" s="159"/>
      <c r="F363" s="159"/>
      <c r="G363" s="159"/>
      <c r="H363" s="159"/>
      <c r="I363" s="159"/>
      <c r="J363" s="159"/>
      <c r="K363" s="159"/>
      <c r="L363" s="159"/>
      <c r="M363" s="90"/>
      <c r="N363" s="91"/>
      <c r="O363" s="91"/>
      <c r="P363" s="96"/>
      <c r="Q363" s="94"/>
      <c r="R363" s="94"/>
      <c r="S363" s="94"/>
      <c r="T363" s="93"/>
      <c r="U363" s="97"/>
      <c r="V363" s="159"/>
    </row>
    <row r="364" spans="1:22" ht="13.5" thickBot="1">
      <c r="A364" s="165"/>
      <c r="B364" s="160"/>
      <c r="C364" s="160"/>
      <c r="D364" s="160"/>
      <c r="E364" s="160"/>
      <c r="F364" s="160"/>
      <c r="G364" s="160"/>
      <c r="H364" s="160"/>
      <c r="I364" s="160"/>
      <c r="J364" s="160"/>
      <c r="K364" s="160"/>
      <c r="L364" s="160"/>
      <c r="M364" s="98"/>
      <c r="N364" s="99"/>
      <c r="O364" s="100"/>
      <c r="P364" s="105"/>
      <c r="Q364" s="102"/>
      <c r="R364" s="102"/>
      <c r="S364" s="102"/>
      <c r="T364" s="103"/>
      <c r="U364" s="104"/>
      <c r="V364" s="160"/>
    </row>
    <row r="365" spans="1:22" ht="12.75">
      <c r="A365" s="163"/>
      <c r="B365" s="158"/>
      <c r="C365" s="166" t="str">
        <f>IFERROR(VLOOKUP(B365,VALIDACIÓN!A:B,2,FALSE),"INDICAR DISTRITO")</f>
        <v>INDICAR DISTRITO</v>
      </c>
      <c r="D365" s="158"/>
      <c r="E365" s="158"/>
      <c r="F365" s="158"/>
      <c r="G365" s="158"/>
      <c r="H365" s="158"/>
      <c r="I365" s="158"/>
      <c r="J365" s="161"/>
      <c r="K365" s="158"/>
      <c r="L365" s="162" t="str">
        <f>CONCATENATE(H365," - ",I365)</f>
        <v xml:space="preserve"> - </v>
      </c>
      <c r="M365" s="85" t="str">
        <f ca="1">IFERROR(__xludf.DUMMYFUNCTION("IFERROR(ArrayFormula(QUERY(TRIM('VALIDACIÓN'!$C$2:$H1254),""SELECT Col2, Col3, Col4 WHERE Col1='""&amp;L365&amp;""'"")),""COMPLETAR LOS CAMPOS DE AÑO, CUATRIMESTRE Y ORIENTACIÓN"")"),"COMPLETAR LOS CAMPOS DE AÑO, CUATRIMESTRE Y ORIENTACIÓN")</f>
        <v>COMPLETAR LOS CAMPOS DE AÑO, CUATRIMESTRE Y ORIENTACIÓN</v>
      </c>
      <c r="N365" s="86"/>
      <c r="O365" s="86"/>
      <c r="P365" s="87"/>
      <c r="Q365" s="88"/>
      <c r="R365" s="88"/>
      <c r="S365" s="88"/>
      <c r="T365" s="88"/>
      <c r="U365" s="89"/>
      <c r="V365" s="167"/>
    </row>
    <row r="366" spans="1:22" ht="12.75">
      <c r="A366" s="164"/>
      <c r="B366" s="159"/>
      <c r="C366" s="159"/>
      <c r="D366" s="159"/>
      <c r="E366" s="159"/>
      <c r="F366" s="159"/>
      <c r="G366" s="159"/>
      <c r="H366" s="159"/>
      <c r="I366" s="159"/>
      <c r="J366" s="159"/>
      <c r="K366" s="159"/>
      <c r="L366" s="159"/>
      <c r="M366" s="90"/>
      <c r="N366" s="91"/>
      <c r="O366" s="91"/>
      <c r="P366" s="92"/>
      <c r="Q366" s="94"/>
      <c r="R366" s="93"/>
      <c r="S366" s="94"/>
      <c r="T366" s="94"/>
      <c r="U366" s="95"/>
      <c r="V366" s="159"/>
    </row>
    <row r="367" spans="1:22" ht="12.75">
      <c r="A367" s="164"/>
      <c r="B367" s="159"/>
      <c r="C367" s="159"/>
      <c r="D367" s="159"/>
      <c r="E367" s="159"/>
      <c r="F367" s="159"/>
      <c r="G367" s="159"/>
      <c r="H367" s="159"/>
      <c r="I367" s="159"/>
      <c r="J367" s="159"/>
      <c r="K367" s="159"/>
      <c r="L367" s="159"/>
      <c r="M367" s="90"/>
      <c r="N367" s="91"/>
      <c r="O367" s="91"/>
      <c r="P367" s="92"/>
      <c r="Q367" s="94"/>
      <c r="R367" s="93"/>
      <c r="S367" s="94"/>
      <c r="T367" s="94"/>
      <c r="U367" s="95"/>
      <c r="V367" s="159"/>
    </row>
    <row r="368" spans="1:22" ht="12.75">
      <c r="A368" s="164"/>
      <c r="B368" s="159"/>
      <c r="C368" s="159"/>
      <c r="D368" s="159"/>
      <c r="E368" s="159"/>
      <c r="F368" s="159"/>
      <c r="G368" s="159"/>
      <c r="H368" s="159"/>
      <c r="I368" s="159"/>
      <c r="J368" s="159"/>
      <c r="K368" s="159"/>
      <c r="L368" s="159"/>
      <c r="M368" s="90"/>
      <c r="N368" s="91"/>
      <c r="O368" s="91"/>
      <c r="P368" s="96"/>
      <c r="Q368" s="94"/>
      <c r="R368" s="94"/>
      <c r="S368" s="94"/>
      <c r="T368" s="93"/>
      <c r="U368" s="97"/>
      <c r="V368" s="159"/>
    </row>
    <row r="369" spans="1:22" ht="13.5" thickBot="1">
      <c r="A369" s="165"/>
      <c r="B369" s="160"/>
      <c r="C369" s="160"/>
      <c r="D369" s="160"/>
      <c r="E369" s="160"/>
      <c r="F369" s="160"/>
      <c r="G369" s="160"/>
      <c r="H369" s="160"/>
      <c r="I369" s="160"/>
      <c r="J369" s="160"/>
      <c r="K369" s="160"/>
      <c r="L369" s="160"/>
      <c r="M369" s="98"/>
      <c r="N369" s="99"/>
      <c r="O369" s="100"/>
      <c r="P369" s="105"/>
      <c r="Q369" s="102"/>
      <c r="R369" s="102"/>
      <c r="S369" s="102"/>
      <c r="T369" s="103"/>
      <c r="U369" s="104"/>
      <c r="V369" s="160"/>
    </row>
    <row r="370" spans="1:22" ht="12.75">
      <c r="A370" s="163"/>
      <c r="B370" s="158"/>
      <c r="C370" s="166" t="str">
        <f>IFERROR(VLOOKUP(B370,VALIDACIÓN!A:B,2,FALSE),"INDICAR DISTRITO")</f>
        <v>INDICAR DISTRITO</v>
      </c>
      <c r="D370" s="158"/>
      <c r="E370" s="158"/>
      <c r="F370" s="158"/>
      <c r="G370" s="158"/>
      <c r="H370" s="158"/>
      <c r="I370" s="158"/>
      <c r="J370" s="161"/>
      <c r="K370" s="158"/>
      <c r="L370" s="162" t="str">
        <f>CONCATENATE(H370," - ",I370)</f>
        <v xml:space="preserve"> - </v>
      </c>
      <c r="M370" s="85" t="str">
        <f ca="1">IFERROR(__xludf.DUMMYFUNCTION("IFERROR(ArrayFormula(QUERY(TRIM('VALIDACIÓN'!$C$2:$H1254),""SELECT Col2, Col3, Col4 WHERE Col1='""&amp;L370&amp;""'"")),""COMPLETAR LOS CAMPOS DE AÑO, CUATRIMESTRE Y ORIENTACIÓN"")"),"COMPLETAR LOS CAMPOS DE AÑO, CUATRIMESTRE Y ORIENTACIÓN")</f>
        <v>COMPLETAR LOS CAMPOS DE AÑO, CUATRIMESTRE Y ORIENTACIÓN</v>
      </c>
      <c r="N370" s="86"/>
      <c r="O370" s="86"/>
      <c r="P370" s="87"/>
      <c r="Q370" s="88"/>
      <c r="R370" s="88"/>
      <c r="S370" s="88"/>
      <c r="T370" s="88"/>
      <c r="U370" s="89"/>
      <c r="V370" s="167"/>
    </row>
    <row r="371" spans="1:22" ht="12.75">
      <c r="A371" s="164"/>
      <c r="B371" s="159"/>
      <c r="C371" s="159"/>
      <c r="D371" s="159"/>
      <c r="E371" s="159"/>
      <c r="F371" s="159"/>
      <c r="G371" s="159"/>
      <c r="H371" s="159"/>
      <c r="I371" s="159"/>
      <c r="J371" s="159"/>
      <c r="K371" s="159"/>
      <c r="L371" s="159"/>
      <c r="M371" s="90"/>
      <c r="N371" s="91"/>
      <c r="O371" s="91"/>
      <c r="P371" s="92"/>
      <c r="Q371" s="94"/>
      <c r="R371" s="93"/>
      <c r="S371" s="94"/>
      <c r="T371" s="94"/>
      <c r="U371" s="95"/>
      <c r="V371" s="159"/>
    </row>
    <row r="372" spans="1:22" ht="12.75">
      <c r="A372" s="164"/>
      <c r="B372" s="159"/>
      <c r="C372" s="159"/>
      <c r="D372" s="159"/>
      <c r="E372" s="159"/>
      <c r="F372" s="159"/>
      <c r="G372" s="159"/>
      <c r="H372" s="159"/>
      <c r="I372" s="159"/>
      <c r="J372" s="159"/>
      <c r="K372" s="159"/>
      <c r="L372" s="159"/>
      <c r="M372" s="90"/>
      <c r="N372" s="91"/>
      <c r="O372" s="91"/>
      <c r="P372" s="92"/>
      <c r="Q372" s="94"/>
      <c r="R372" s="93"/>
      <c r="S372" s="94"/>
      <c r="T372" s="94"/>
      <c r="U372" s="95"/>
      <c r="V372" s="159"/>
    </row>
    <row r="373" spans="1:22" ht="12.75">
      <c r="A373" s="164"/>
      <c r="B373" s="159"/>
      <c r="C373" s="159"/>
      <c r="D373" s="159"/>
      <c r="E373" s="159"/>
      <c r="F373" s="159"/>
      <c r="G373" s="159"/>
      <c r="H373" s="159"/>
      <c r="I373" s="159"/>
      <c r="J373" s="159"/>
      <c r="K373" s="159"/>
      <c r="L373" s="159"/>
      <c r="M373" s="90"/>
      <c r="N373" s="91"/>
      <c r="O373" s="91"/>
      <c r="P373" s="96"/>
      <c r="Q373" s="94"/>
      <c r="R373" s="94"/>
      <c r="S373" s="94"/>
      <c r="T373" s="93"/>
      <c r="U373" s="97"/>
      <c r="V373" s="159"/>
    </row>
    <row r="374" spans="1:22" ht="13.5" thickBot="1">
      <c r="A374" s="165"/>
      <c r="B374" s="160"/>
      <c r="C374" s="160"/>
      <c r="D374" s="160"/>
      <c r="E374" s="160"/>
      <c r="F374" s="160"/>
      <c r="G374" s="160"/>
      <c r="H374" s="160"/>
      <c r="I374" s="160"/>
      <c r="J374" s="160"/>
      <c r="K374" s="160"/>
      <c r="L374" s="160"/>
      <c r="M374" s="98"/>
      <c r="N374" s="99"/>
      <c r="O374" s="100"/>
      <c r="P374" s="105"/>
      <c r="Q374" s="102"/>
      <c r="R374" s="102"/>
      <c r="S374" s="102"/>
      <c r="T374" s="103"/>
      <c r="U374" s="104"/>
      <c r="V374" s="160"/>
    </row>
    <row r="375" spans="1:22" ht="12.75">
      <c r="A375" s="163"/>
      <c r="B375" s="158"/>
      <c r="C375" s="166" t="str">
        <f>IFERROR(VLOOKUP(B375,VALIDACIÓN!A:B,2,FALSE),"INDICAR DISTRITO")</f>
        <v>INDICAR DISTRITO</v>
      </c>
      <c r="D375" s="158"/>
      <c r="E375" s="158"/>
      <c r="F375" s="158"/>
      <c r="G375" s="158"/>
      <c r="H375" s="158"/>
      <c r="I375" s="158"/>
      <c r="J375" s="161"/>
      <c r="K375" s="158"/>
      <c r="L375" s="162" t="str">
        <f>CONCATENATE(H375," - ",I375)</f>
        <v xml:space="preserve"> - </v>
      </c>
      <c r="M375" s="85" t="str">
        <f ca="1">IFERROR(__xludf.DUMMYFUNCTION("IFERROR(ArrayFormula(QUERY(TRIM('VALIDACIÓN'!$C$2:$H1254),""SELECT Col2, Col3, Col4 WHERE Col1='""&amp;L375&amp;""'"")),""COMPLETAR LOS CAMPOS DE AÑO, CUATRIMESTRE Y ORIENTACIÓN"")"),"COMPLETAR LOS CAMPOS DE AÑO, CUATRIMESTRE Y ORIENTACIÓN")</f>
        <v>COMPLETAR LOS CAMPOS DE AÑO, CUATRIMESTRE Y ORIENTACIÓN</v>
      </c>
      <c r="N375" s="86"/>
      <c r="O375" s="86"/>
      <c r="P375" s="87"/>
      <c r="Q375" s="88"/>
      <c r="R375" s="88"/>
      <c r="S375" s="88"/>
      <c r="T375" s="88"/>
      <c r="U375" s="89"/>
      <c r="V375" s="167"/>
    </row>
    <row r="376" spans="1:22" ht="12.75">
      <c r="A376" s="164"/>
      <c r="B376" s="159"/>
      <c r="C376" s="159"/>
      <c r="D376" s="159"/>
      <c r="E376" s="159"/>
      <c r="F376" s="159"/>
      <c r="G376" s="159"/>
      <c r="H376" s="159"/>
      <c r="I376" s="159"/>
      <c r="J376" s="159"/>
      <c r="K376" s="159"/>
      <c r="L376" s="159"/>
      <c r="M376" s="90"/>
      <c r="N376" s="91"/>
      <c r="O376" s="91"/>
      <c r="P376" s="92"/>
      <c r="Q376" s="94"/>
      <c r="R376" s="93"/>
      <c r="S376" s="94"/>
      <c r="T376" s="94"/>
      <c r="U376" s="95"/>
      <c r="V376" s="159"/>
    </row>
    <row r="377" spans="1:22" ht="12.75">
      <c r="A377" s="164"/>
      <c r="B377" s="159"/>
      <c r="C377" s="159"/>
      <c r="D377" s="159"/>
      <c r="E377" s="159"/>
      <c r="F377" s="159"/>
      <c r="G377" s="159"/>
      <c r="H377" s="159"/>
      <c r="I377" s="159"/>
      <c r="J377" s="159"/>
      <c r="K377" s="159"/>
      <c r="L377" s="159"/>
      <c r="M377" s="90"/>
      <c r="N377" s="91"/>
      <c r="O377" s="91"/>
      <c r="P377" s="92"/>
      <c r="Q377" s="94"/>
      <c r="R377" s="93"/>
      <c r="S377" s="94"/>
      <c r="T377" s="94"/>
      <c r="U377" s="95"/>
      <c r="V377" s="159"/>
    </row>
    <row r="378" spans="1:22" ht="12.75">
      <c r="A378" s="164"/>
      <c r="B378" s="159"/>
      <c r="C378" s="159"/>
      <c r="D378" s="159"/>
      <c r="E378" s="159"/>
      <c r="F378" s="159"/>
      <c r="G378" s="159"/>
      <c r="H378" s="159"/>
      <c r="I378" s="159"/>
      <c r="J378" s="159"/>
      <c r="K378" s="159"/>
      <c r="L378" s="159"/>
      <c r="M378" s="90"/>
      <c r="N378" s="91"/>
      <c r="O378" s="91"/>
      <c r="P378" s="96"/>
      <c r="Q378" s="94"/>
      <c r="R378" s="94"/>
      <c r="S378" s="94"/>
      <c r="T378" s="93"/>
      <c r="U378" s="97"/>
      <c r="V378" s="159"/>
    </row>
    <row r="379" spans="1:22" ht="13.5" thickBot="1">
      <c r="A379" s="165"/>
      <c r="B379" s="160"/>
      <c r="C379" s="160"/>
      <c r="D379" s="160"/>
      <c r="E379" s="160"/>
      <c r="F379" s="160"/>
      <c r="G379" s="160"/>
      <c r="H379" s="160"/>
      <c r="I379" s="160"/>
      <c r="J379" s="160"/>
      <c r="K379" s="160"/>
      <c r="L379" s="160"/>
      <c r="M379" s="98"/>
      <c r="N379" s="99"/>
      <c r="O379" s="100"/>
      <c r="P379" s="105"/>
      <c r="Q379" s="102"/>
      <c r="R379" s="102"/>
      <c r="S379" s="102"/>
      <c r="T379" s="103"/>
      <c r="U379" s="104"/>
      <c r="V379" s="160"/>
    </row>
    <row r="380" spans="1:22" ht="12.75">
      <c r="A380" s="163"/>
      <c r="B380" s="158"/>
      <c r="C380" s="166" t="str">
        <f>IFERROR(VLOOKUP(B380,VALIDACIÓN!A:B,2,FALSE),"INDICAR DISTRITO")</f>
        <v>INDICAR DISTRITO</v>
      </c>
      <c r="D380" s="158"/>
      <c r="E380" s="158"/>
      <c r="F380" s="158"/>
      <c r="G380" s="158"/>
      <c r="H380" s="158"/>
      <c r="I380" s="158"/>
      <c r="J380" s="161"/>
      <c r="K380" s="158"/>
      <c r="L380" s="162" t="str">
        <f>CONCATENATE(H380," - ",I380)</f>
        <v xml:space="preserve"> - </v>
      </c>
      <c r="M380" s="85" t="str">
        <f ca="1">IFERROR(__xludf.DUMMYFUNCTION("IFERROR(ArrayFormula(QUERY(TRIM('VALIDACIÓN'!$C$2:$H1254),""SELECT Col2, Col3, Col4 WHERE Col1='""&amp;L380&amp;""'"")),""COMPLETAR LOS CAMPOS DE AÑO, CUATRIMESTRE Y ORIENTACIÓN"")"),"COMPLETAR LOS CAMPOS DE AÑO, CUATRIMESTRE Y ORIENTACIÓN")</f>
        <v>COMPLETAR LOS CAMPOS DE AÑO, CUATRIMESTRE Y ORIENTACIÓN</v>
      </c>
      <c r="N380" s="86"/>
      <c r="O380" s="86"/>
      <c r="P380" s="87"/>
      <c r="Q380" s="88"/>
      <c r="R380" s="88"/>
      <c r="S380" s="88"/>
      <c r="T380" s="88"/>
      <c r="U380" s="89"/>
      <c r="V380" s="167"/>
    </row>
    <row r="381" spans="1:22" ht="12.75">
      <c r="A381" s="164"/>
      <c r="B381" s="159"/>
      <c r="C381" s="159"/>
      <c r="D381" s="159"/>
      <c r="E381" s="159"/>
      <c r="F381" s="159"/>
      <c r="G381" s="159"/>
      <c r="H381" s="159"/>
      <c r="I381" s="159"/>
      <c r="J381" s="159"/>
      <c r="K381" s="159"/>
      <c r="L381" s="159"/>
      <c r="M381" s="90"/>
      <c r="N381" s="91"/>
      <c r="O381" s="91"/>
      <c r="P381" s="92"/>
      <c r="Q381" s="94"/>
      <c r="R381" s="93"/>
      <c r="S381" s="94"/>
      <c r="T381" s="94"/>
      <c r="U381" s="95"/>
      <c r="V381" s="159"/>
    </row>
    <row r="382" spans="1:22" ht="12.75">
      <c r="A382" s="164"/>
      <c r="B382" s="159"/>
      <c r="C382" s="159"/>
      <c r="D382" s="159"/>
      <c r="E382" s="159"/>
      <c r="F382" s="159"/>
      <c r="G382" s="159"/>
      <c r="H382" s="159"/>
      <c r="I382" s="159"/>
      <c r="J382" s="159"/>
      <c r="K382" s="159"/>
      <c r="L382" s="159"/>
      <c r="M382" s="90"/>
      <c r="N382" s="91"/>
      <c r="O382" s="91"/>
      <c r="P382" s="92"/>
      <c r="Q382" s="94"/>
      <c r="R382" s="93"/>
      <c r="S382" s="94"/>
      <c r="T382" s="94"/>
      <c r="U382" s="95"/>
      <c r="V382" s="159"/>
    </row>
    <row r="383" spans="1:22" ht="12.75">
      <c r="A383" s="164"/>
      <c r="B383" s="159"/>
      <c r="C383" s="159"/>
      <c r="D383" s="159"/>
      <c r="E383" s="159"/>
      <c r="F383" s="159"/>
      <c r="G383" s="159"/>
      <c r="H383" s="159"/>
      <c r="I383" s="159"/>
      <c r="J383" s="159"/>
      <c r="K383" s="159"/>
      <c r="L383" s="159"/>
      <c r="M383" s="90"/>
      <c r="N383" s="91"/>
      <c r="O383" s="91"/>
      <c r="P383" s="96"/>
      <c r="Q383" s="94"/>
      <c r="R383" s="94"/>
      <c r="S383" s="94"/>
      <c r="T383" s="93"/>
      <c r="U383" s="97"/>
      <c r="V383" s="159"/>
    </row>
    <row r="384" spans="1:22" ht="13.5" thickBot="1">
      <c r="A384" s="165"/>
      <c r="B384" s="160"/>
      <c r="C384" s="160"/>
      <c r="D384" s="160"/>
      <c r="E384" s="160"/>
      <c r="F384" s="160"/>
      <c r="G384" s="160"/>
      <c r="H384" s="160"/>
      <c r="I384" s="160"/>
      <c r="J384" s="160"/>
      <c r="K384" s="160"/>
      <c r="L384" s="160"/>
      <c r="M384" s="98"/>
      <c r="N384" s="99"/>
      <c r="O384" s="100"/>
      <c r="P384" s="105"/>
      <c r="Q384" s="102"/>
      <c r="R384" s="102"/>
      <c r="S384" s="102"/>
      <c r="T384" s="103"/>
      <c r="U384" s="104"/>
      <c r="V384" s="160"/>
    </row>
    <row r="385" spans="1:22" ht="12.75">
      <c r="A385" s="163"/>
      <c r="B385" s="158"/>
      <c r="C385" s="166" t="str">
        <f>IFERROR(VLOOKUP(B385,VALIDACIÓN!A:B,2,FALSE),"INDICAR DISTRITO")</f>
        <v>INDICAR DISTRITO</v>
      </c>
      <c r="D385" s="158"/>
      <c r="E385" s="158"/>
      <c r="F385" s="158"/>
      <c r="G385" s="158"/>
      <c r="H385" s="158"/>
      <c r="I385" s="158"/>
      <c r="J385" s="161"/>
      <c r="K385" s="158"/>
      <c r="L385" s="162" t="str">
        <f>CONCATENATE(H385," - ",I385)</f>
        <v xml:space="preserve"> - </v>
      </c>
      <c r="M385" s="85" t="str">
        <f ca="1">IFERROR(__xludf.DUMMYFUNCTION("IFERROR(ArrayFormula(QUERY(TRIM('VALIDACIÓN'!$C$2:$H1254),""SELECT Col2, Col3, Col4 WHERE Col1='""&amp;L385&amp;""'"")),""COMPLETAR LOS CAMPOS DE AÑO, CUATRIMESTRE Y ORIENTACIÓN"")"),"COMPLETAR LOS CAMPOS DE AÑO, CUATRIMESTRE Y ORIENTACIÓN")</f>
        <v>COMPLETAR LOS CAMPOS DE AÑO, CUATRIMESTRE Y ORIENTACIÓN</v>
      </c>
      <c r="N385" s="86"/>
      <c r="O385" s="86"/>
      <c r="P385" s="87"/>
      <c r="Q385" s="88"/>
      <c r="R385" s="88"/>
      <c r="S385" s="88"/>
      <c r="T385" s="88"/>
      <c r="U385" s="89"/>
      <c r="V385" s="167"/>
    </row>
    <row r="386" spans="1:22" ht="12.75">
      <c r="A386" s="164"/>
      <c r="B386" s="159"/>
      <c r="C386" s="159"/>
      <c r="D386" s="159"/>
      <c r="E386" s="159"/>
      <c r="F386" s="159"/>
      <c r="G386" s="159"/>
      <c r="H386" s="159"/>
      <c r="I386" s="159"/>
      <c r="J386" s="159"/>
      <c r="K386" s="159"/>
      <c r="L386" s="159"/>
      <c r="M386" s="90"/>
      <c r="N386" s="91"/>
      <c r="O386" s="91"/>
      <c r="P386" s="92"/>
      <c r="Q386" s="94"/>
      <c r="R386" s="93"/>
      <c r="S386" s="94"/>
      <c r="T386" s="94"/>
      <c r="U386" s="95"/>
      <c r="V386" s="159"/>
    </row>
    <row r="387" spans="1:22" ht="12.75">
      <c r="A387" s="164"/>
      <c r="B387" s="159"/>
      <c r="C387" s="159"/>
      <c r="D387" s="159"/>
      <c r="E387" s="159"/>
      <c r="F387" s="159"/>
      <c r="G387" s="159"/>
      <c r="H387" s="159"/>
      <c r="I387" s="159"/>
      <c r="J387" s="159"/>
      <c r="K387" s="159"/>
      <c r="L387" s="159"/>
      <c r="M387" s="90"/>
      <c r="N387" s="91"/>
      <c r="O387" s="91"/>
      <c r="P387" s="92"/>
      <c r="Q387" s="94"/>
      <c r="R387" s="93"/>
      <c r="S387" s="94"/>
      <c r="T387" s="94"/>
      <c r="U387" s="95"/>
      <c r="V387" s="159"/>
    </row>
    <row r="388" spans="1:22" ht="12.75">
      <c r="A388" s="164"/>
      <c r="B388" s="159"/>
      <c r="C388" s="159"/>
      <c r="D388" s="159"/>
      <c r="E388" s="159"/>
      <c r="F388" s="159"/>
      <c r="G388" s="159"/>
      <c r="H388" s="159"/>
      <c r="I388" s="159"/>
      <c r="J388" s="159"/>
      <c r="K388" s="159"/>
      <c r="L388" s="159"/>
      <c r="M388" s="90"/>
      <c r="N388" s="91"/>
      <c r="O388" s="91"/>
      <c r="P388" s="96"/>
      <c r="Q388" s="94"/>
      <c r="R388" s="94"/>
      <c r="S388" s="94"/>
      <c r="T388" s="93"/>
      <c r="U388" s="97"/>
      <c r="V388" s="159"/>
    </row>
    <row r="389" spans="1:22" ht="13.5" thickBot="1">
      <c r="A389" s="165"/>
      <c r="B389" s="160"/>
      <c r="C389" s="160"/>
      <c r="D389" s="160"/>
      <c r="E389" s="160"/>
      <c r="F389" s="160"/>
      <c r="G389" s="160"/>
      <c r="H389" s="160"/>
      <c r="I389" s="160"/>
      <c r="J389" s="160"/>
      <c r="K389" s="160"/>
      <c r="L389" s="160"/>
      <c r="M389" s="98"/>
      <c r="N389" s="99"/>
      <c r="O389" s="100"/>
      <c r="P389" s="105"/>
      <c r="Q389" s="102"/>
      <c r="R389" s="102"/>
      <c r="S389" s="102"/>
      <c r="T389" s="103"/>
      <c r="U389" s="104"/>
      <c r="V389" s="160"/>
    </row>
    <row r="390" spans="1:22" ht="12.75">
      <c r="A390" s="163"/>
      <c r="B390" s="158"/>
      <c r="C390" s="166" t="str">
        <f>IFERROR(VLOOKUP(B390,VALIDACIÓN!A:B,2,FALSE),"INDICAR DISTRITO")</f>
        <v>INDICAR DISTRITO</v>
      </c>
      <c r="D390" s="158"/>
      <c r="E390" s="158"/>
      <c r="F390" s="158"/>
      <c r="G390" s="158"/>
      <c r="H390" s="158"/>
      <c r="I390" s="158"/>
      <c r="J390" s="161"/>
      <c r="K390" s="158"/>
      <c r="L390" s="162" t="str">
        <f>CONCATENATE(H390," - ",I390)</f>
        <v xml:space="preserve"> - </v>
      </c>
      <c r="M390" s="85" t="str">
        <f ca="1">IFERROR(__xludf.DUMMYFUNCTION("IFERROR(ArrayFormula(QUERY(TRIM('VALIDACIÓN'!$C$2:$H1254),""SELECT Col2, Col3, Col4 WHERE Col1='""&amp;L390&amp;""'"")),""COMPLETAR LOS CAMPOS DE AÑO, CUATRIMESTRE Y ORIENTACIÓN"")"),"COMPLETAR LOS CAMPOS DE AÑO, CUATRIMESTRE Y ORIENTACIÓN")</f>
        <v>COMPLETAR LOS CAMPOS DE AÑO, CUATRIMESTRE Y ORIENTACIÓN</v>
      </c>
      <c r="N390" s="86"/>
      <c r="O390" s="86"/>
      <c r="P390" s="87"/>
      <c r="Q390" s="88"/>
      <c r="R390" s="88"/>
      <c r="S390" s="88"/>
      <c r="T390" s="88"/>
      <c r="U390" s="89"/>
      <c r="V390" s="167"/>
    </row>
    <row r="391" spans="1:22" ht="12.75">
      <c r="A391" s="164"/>
      <c r="B391" s="159"/>
      <c r="C391" s="159"/>
      <c r="D391" s="159"/>
      <c r="E391" s="159"/>
      <c r="F391" s="159"/>
      <c r="G391" s="159"/>
      <c r="H391" s="159"/>
      <c r="I391" s="159"/>
      <c r="J391" s="159"/>
      <c r="K391" s="159"/>
      <c r="L391" s="159"/>
      <c r="M391" s="90"/>
      <c r="N391" s="91"/>
      <c r="O391" s="91"/>
      <c r="P391" s="92"/>
      <c r="Q391" s="94"/>
      <c r="R391" s="93"/>
      <c r="S391" s="94"/>
      <c r="T391" s="94"/>
      <c r="U391" s="95"/>
      <c r="V391" s="159"/>
    </row>
    <row r="392" spans="1:22" ht="12.75">
      <c r="A392" s="164"/>
      <c r="B392" s="159"/>
      <c r="C392" s="159"/>
      <c r="D392" s="159"/>
      <c r="E392" s="159"/>
      <c r="F392" s="159"/>
      <c r="G392" s="159"/>
      <c r="H392" s="159"/>
      <c r="I392" s="159"/>
      <c r="J392" s="159"/>
      <c r="K392" s="159"/>
      <c r="L392" s="159"/>
      <c r="M392" s="90"/>
      <c r="N392" s="91"/>
      <c r="O392" s="91"/>
      <c r="P392" s="92"/>
      <c r="Q392" s="94"/>
      <c r="R392" s="93"/>
      <c r="S392" s="94"/>
      <c r="T392" s="94"/>
      <c r="U392" s="95"/>
      <c r="V392" s="159"/>
    </row>
    <row r="393" spans="1:22" ht="12.75">
      <c r="A393" s="164"/>
      <c r="B393" s="159"/>
      <c r="C393" s="159"/>
      <c r="D393" s="159"/>
      <c r="E393" s="159"/>
      <c r="F393" s="159"/>
      <c r="G393" s="159"/>
      <c r="H393" s="159"/>
      <c r="I393" s="159"/>
      <c r="J393" s="159"/>
      <c r="K393" s="159"/>
      <c r="L393" s="159"/>
      <c r="M393" s="90"/>
      <c r="N393" s="91"/>
      <c r="O393" s="91"/>
      <c r="P393" s="96"/>
      <c r="Q393" s="94"/>
      <c r="R393" s="94"/>
      <c r="S393" s="94"/>
      <c r="T393" s="93"/>
      <c r="U393" s="97"/>
      <c r="V393" s="159"/>
    </row>
    <row r="394" spans="1:22" ht="13.5" thickBot="1">
      <c r="A394" s="165"/>
      <c r="B394" s="160"/>
      <c r="C394" s="160"/>
      <c r="D394" s="160"/>
      <c r="E394" s="160"/>
      <c r="F394" s="160"/>
      <c r="G394" s="160"/>
      <c r="H394" s="160"/>
      <c r="I394" s="160"/>
      <c r="J394" s="160"/>
      <c r="K394" s="160"/>
      <c r="L394" s="160"/>
      <c r="M394" s="98"/>
      <c r="N394" s="99"/>
      <c r="O394" s="100"/>
      <c r="P394" s="105"/>
      <c r="Q394" s="102"/>
      <c r="R394" s="102"/>
      <c r="S394" s="102"/>
      <c r="T394" s="103"/>
      <c r="U394" s="104"/>
      <c r="V394" s="160"/>
    </row>
    <row r="395" spans="1:22" ht="12.75">
      <c r="A395" s="163"/>
      <c r="B395" s="158"/>
      <c r="C395" s="166" t="str">
        <f>IFERROR(VLOOKUP(B395,VALIDACIÓN!A:B,2,FALSE),"INDICAR DISTRITO")</f>
        <v>INDICAR DISTRITO</v>
      </c>
      <c r="D395" s="158"/>
      <c r="E395" s="158"/>
      <c r="F395" s="158"/>
      <c r="G395" s="158"/>
      <c r="H395" s="158"/>
      <c r="I395" s="158"/>
      <c r="J395" s="161"/>
      <c r="K395" s="158"/>
      <c r="L395" s="162" t="str">
        <f>CONCATENATE(H395," - ",I395)</f>
        <v xml:space="preserve"> - </v>
      </c>
      <c r="M395" s="85" t="str">
        <f ca="1">IFERROR(__xludf.DUMMYFUNCTION("IFERROR(ArrayFormula(QUERY(TRIM('VALIDACIÓN'!$C$2:$H1254),""SELECT Col2, Col3, Col4 WHERE Col1='""&amp;L395&amp;""'"")),""COMPLETAR LOS CAMPOS DE AÑO, CUATRIMESTRE Y ORIENTACIÓN"")"),"COMPLETAR LOS CAMPOS DE AÑO, CUATRIMESTRE Y ORIENTACIÓN")</f>
        <v>COMPLETAR LOS CAMPOS DE AÑO, CUATRIMESTRE Y ORIENTACIÓN</v>
      </c>
      <c r="N395" s="86"/>
      <c r="O395" s="86"/>
      <c r="P395" s="87"/>
      <c r="Q395" s="88"/>
      <c r="R395" s="88"/>
      <c r="S395" s="88"/>
      <c r="T395" s="88"/>
      <c r="U395" s="89"/>
      <c r="V395" s="167"/>
    </row>
    <row r="396" spans="1:22" ht="12.75">
      <c r="A396" s="164"/>
      <c r="B396" s="159"/>
      <c r="C396" s="159"/>
      <c r="D396" s="159"/>
      <c r="E396" s="159"/>
      <c r="F396" s="159"/>
      <c r="G396" s="159"/>
      <c r="H396" s="159"/>
      <c r="I396" s="159"/>
      <c r="J396" s="159"/>
      <c r="K396" s="159"/>
      <c r="L396" s="159"/>
      <c r="M396" s="90"/>
      <c r="N396" s="91"/>
      <c r="O396" s="91"/>
      <c r="P396" s="92"/>
      <c r="Q396" s="94"/>
      <c r="R396" s="93"/>
      <c r="S396" s="94"/>
      <c r="T396" s="94"/>
      <c r="U396" s="95"/>
      <c r="V396" s="159"/>
    </row>
    <row r="397" spans="1:22" ht="12.75">
      <c r="A397" s="164"/>
      <c r="B397" s="159"/>
      <c r="C397" s="159"/>
      <c r="D397" s="159"/>
      <c r="E397" s="159"/>
      <c r="F397" s="159"/>
      <c r="G397" s="159"/>
      <c r="H397" s="159"/>
      <c r="I397" s="159"/>
      <c r="J397" s="159"/>
      <c r="K397" s="159"/>
      <c r="L397" s="159"/>
      <c r="M397" s="90"/>
      <c r="N397" s="91"/>
      <c r="O397" s="91"/>
      <c r="P397" s="92"/>
      <c r="Q397" s="94"/>
      <c r="R397" s="93"/>
      <c r="S397" s="94"/>
      <c r="T397" s="94"/>
      <c r="U397" s="95"/>
      <c r="V397" s="159"/>
    </row>
    <row r="398" spans="1:22" ht="12.75">
      <c r="A398" s="164"/>
      <c r="B398" s="159"/>
      <c r="C398" s="159"/>
      <c r="D398" s="159"/>
      <c r="E398" s="159"/>
      <c r="F398" s="159"/>
      <c r="G398" s="159"/>
      <c r="H398" s="159"/>
      <c r="I398" s="159"/>
      <c r="J398" s="159"/>
      <c r="K398" s="159"/>
      <c r="L398" s="159"/>
      <c r="M398" s="90"/>
      <c r="N398" s="91"/>
      <c r="O398" s="91"/>
      <c r="P398" s="96"/>
      <c r="Q398" s="94"/>
      <c r="R398" s="94"/>
      <c r="S398" s="94"/>
      <c r="T398" s="93"/>
      <c r="U398" s="97"/>
      <c r="V398" s="159"/>
    </row>
    <row r="399" spans="1:22" ht="13.5" thickBot="1">
      <c r="A399" s="165"/>
      <c r="B399" s="160"/>
      <c r="C399" s="160"/>
      <c r="D399" s="160"/>
      <c r="E399" s="160"/>
      <c r="F399" s="160"/>
      <c r="G399" s="160"/>
      <c r="H399" s="160"/>
      <c r="I399" s="160"/>
      <c r="J399" s="160"/>
      <c r="K399" s="160"/>
      <c r="L399" s="160"/>
      <c r="M399" s="98"/>
      <c r="N399" s="99"/>
      <c r="O399" s="100"/>
      <c r="P399" s="105"/>
      <c r="Q399" s="102"/>
      <c r="R399" s="102"/>
      <c r="S399" s="102"/>
      <c r="T399" s="103"/>
      <c r="U399" s="104"/>
      <c r="V399" s="160"/>
    </row>
    <row r="400" spans="1:22" ht="12.75">
      <c r="A400" s="163"/>
      <c r="B400" s="158"/>
      <c r="C400" s="166" t="str">
        <f>IFERROR(VLOOKUP(B400,VALIDACIÓN!A:B,2,FALSE),"INDICAR DISTRITO")</f>
        <v>INDICAR DISTRITO</v>
      </c>
      <c r="D400" s="158"/>
      <c r="E400" s="158"/>
      <c r="F400" s="158"/>
      <c r="G400" s="158"/>
      <c r="H400" s="158"/>
      <c r="I400" s="158"/>
      <c r="J400" s="161"/>
      <c r="K400" s="158"/>
      <c r="L400" s="162" t="str">
        <f>CONCATENATE(H400," - ",I400)</f>
        <v xml:space="preserve"> - </v>
      </c>
      <c r="M400" s="85" t="str">
        <f ca="1">IFERROR(__xludf.DUMMYFUNCTION("IFERROR(ArrayFormula(QUERY(TRIM('VALIDACIÓN'!$C$2:$H1254),""SELECT Col2, Col3, Col4 WHERE Col1='""&amp;L400&amp;""'"")),""COMPLETAR LOS CAMPOS DE AÑO, CUATRIMESTRE Y ORIENTACIÓN"")"),"COMPLETAR LOS CAMPOS DE AÑO, CUATRIMESTRE Y ORIENTACIÓN")</f>
        <v>COMPLETAR LOS CAMPOS DE AÑO, CUATRIMESTRE Y ORIENTACIÓN</v>
      </c>
      <c r="N400" s="86"/>
      <c r="O400" s="86"/>
      <c r="P400" s="87"/>
      <c r="Q400" s="88"/>
      <c r="R400" s="88"/>
      <c r="S400" s="88"/>
      <c r="T400" s="88"/>
      <c r="U400" s="89"/>
      <c r="V400" s="167"/>
    </row>
    <row r="401" spans="1:22" ht="12.75">
      <c r="A401" s="164"/>
      <c r="B401" s="159"/>
      <c r="C401" s="159"/>
      <c r="D401" s="159"/>
      <c r="E401" s="159"/>
      <c r="F401" s="159"/>
      <c r="G401" s="159"/>
      <c r="H401" s="159"/>
      <c r="I401" s="159"/>
      <c r="J401" s="159"/>
      <c r="K401" s="159"/>
      <c r="L401" s="159"/>
      <c r="M401" s="90"/>
      <c r="N401" s="91"/>
      <c r="O401" s="91"/>
      <c r="P401" s="92"/>
      <c r="Q401" s="94"/>
      <c r="R401" s="93"/>
      <c r="S401" s="94"/>
      <c r="T401" s="94"/>
      <c r="U401" s="95"/>
      <c r="V401" s="159"/>
    </row>
    <row r="402" spans="1:22" ht="12.75">
      <c r="A402" s="164"/>
      <c r="B402" s="159"/>
      <c r="C402" s="159"/>
      <c r="D402" s="159"/>
      <c r="E402" s="159"/>
      <c r="F402" s="159"/>
      <c r="G402" s="159"/>
      <c r="H402" s="159"/>
      <c r="I402" s="159"/>
      <c r="J402" s="159"/>
      <c r="K402" s="159"/>
      <c r="L402" s="159"/>
      <c r="M402" s="90"/>
      <c r="N402" s="91"/>
      <c r="O402" s="91"/>
      <c r="P402" s="92"/>
      <c r="Q402" s="94"/>
      <c r="R402" s="93"/>
      <c r="S402" s="94"/>
      <c r="T402" s="94"/>
      <c r="U402" s="95"/>
      <c r="V402" s="159"/>
    </row>
    <row r="403" spans="1:22" ht="12.75">
      <c r="A403" s="164"/>
      <c r="B403" s="159"/>
      <c r="C403" s="159"/>
      <c r="D403" s="159"/>
      <c r="E403" s="159"/>
      <c r="F403" s="159"/>
      <c r="G403" s="159"/>
      <c r="H403" s="159"/>
      <c r="I403" s="159"/>
      <c r="J403" s="159"/>
      <c r="K403" s="159"/>
      <c r="L403" s="159"/>
      <c r="M403" s="90"/>
      <c r="N403" s="91"/>
      <c r="O403" s="91"/>
      <c r="P403" s="96"/>
      <c r="Q403" s="94"/>
      <c r="R403" s="94"/>
      <c r="S403" s="94"/>
      <c r="T403" s="93"/>
      <c r="U403" s="97"/>
      <c r="V403" s="159"/>
    </row>
    <row r="404" spans="1:22" ht="13.5" thickBot="1">
      <c r="A404" s="165"/>
      <c r="B404" s="160"/>
      <c r="C404" s="160"/>
      <c r="D404" s="160"/>
      <c r="E404" s="160"/>
      <c r="F404" s="160"/>
      <c r="G404" s="160"/>
      <c r="H404" s="160"/>
      <c r="I404" s="160"/>
      <c r="J404" s="160"/>
      <c r="K404" s="160"/>
      <c r="L404" s="160"/>
      <c r="M404" s="98"/>
      <c r="N404" s="99"/>
      <c r="O404" s="100"/>
      <c r="P404" s="105"/>
      <c r="Q404" s="102"/>
      <c r="R404" s="102"/>
      <c r="S404" s="102"/>
      <c r="T404" s="103"/>
      <c r="U404" s="104"/>
      <c r="V404" s="160"/>
    </row>
    <row r="405" spans="1:22" ht="12.75">
      <c r="A405" s="163"/>
      <c r="B405" s="158"/>
      <c r="C405" s="166" t="str">
        <f>IFERROR(VLOOKUP(B405,VALIDACIÓN!A:B,2,FALSE),"INDICAR DISTRITO")</f>
        <v>INDICAR DISTRITO</v>
      </c>
      <c r="D405" s="158"/>
      <c r="E405" s="158"/>
      <c r="F405" s="158"/>
      <c r="G405" s="158"/>
      <c r="H405" s="158"/>
      <c r="I405" s="158"/>
      <c r="J405" s="161"/>
      <c r="K405" s="158"/>
      <c r="L405" s="162" t="str">
        <f>CONCATENATE(H405," - ",I405)</f>
        <v xml:space="preserve"> - </v>
      </c>
      <c r="M405" s="85" t="str">
        <f ca="1">IFERROR(__xludf.DUMMYFUNCTION("IFERROR(ArrayFormula(QUERY(TRIM('VALIDACIÓN'!$C$2:$H1254),""SELECT Col2, Col3, Col4 WHERE Col1='""&amp;L405&amp;""'"")),""COMPLETAR LOS CAMPOS DE AÑO, CUATRIMESTRE Y ORIENTACIÓN"")"),"COMPLETAR LOS CAMPOS DE AÑO, CUATRIMESTRE Y ORIENTACIÓN")</f>
        <v>COMPLETAR LOS CAMPOS DE AÑO, CUATRIMESTRE Y ORIENTACIÓN</v>
      </c>
      <c r="N405" s="86"/>
      <c r="O405" s="86"/>
      <c r="P405" s="87"/>
      <c r="Q405" s="88"/>
      <c r="R405" s="88"/>
      <c r="S405" s="88"/>
      <c r="T405" s="88"/>
      <c r="U405" s="89"/>
      <c r="V405" s="167"/>
    </row>
    <row r="406" spans="1:22" ht="12.75">
      <c r="A406" s="164"/>
      <c r="B406" s="159"/>
      <c r="C406" s="159"/>
      <c r="D406" s="159"/>
      <c r="E406" s="159"/>
      <c r="F406" s="159"/>
      <c r="G406" s="159"/>
      <c r="H406" s="159"/>
      <c r="I406" s="159"/>
      <c r="J406" s="159"/>
      <c r="K406" s="159"/>
      <c r="L406" s="159"/>
      <c r="M406" s="90"/>
      <c r="N406" s="91"/>
      <c r="O406" s="91"/>
      <c r="P406" s="92"/>
      <c r="Q406" s="94"/>
      <c r="R406" s="93"/>
      <c r="S406" s="94"/>
      <c r="T406" s="94"/>
      <c r="U406" s="95"/>
      <c r="V406" s="159"/>
    </row>
    <row r="407" spans="1:22" ht="12.75">
      <c r="A407" s="164"/>
      <c r="B407" s="159"/>
      <c r="C407" s="159"/>
      <c r="D407" s="159"/>
      <c r="E407" s="159"/>
      <c r="F407" s="159"/>
      <c r="G407" s="159"/>
      <c r="H407" s="159"/>
      <c r="I407" s="159"/>
      <c r="J407" s="159"/>
      <c r="K407" s="159"/>
      <c r="L407" s="159"/>
      <c r="M407" s="90"/>
      <c r="N407" s="91"/>
      <c r="O407" s="91"/>
      <c r="P407" s="92"/>
      <c r="Q407" s="94"/>
      <c r="R407" s="93"/>
      <c r="S407" s="94"/>
      <c r="T407" s="94"/>
      <c r="U407" s="95"/>
      <c r="V407" s="159"/>
    </row>
    <row r="408" spans="1:22" ht="12.75">
      <c r="A408" s="164"/>
      <c r="B408" s="159"/>
      <c r="C408" s="159"/>
      <c r="D408" s="159"/>
      <c r="E408" s="159"/>
      <c r="F408" s="159"/>
      <c r="G408" s="159"/>
      <c r="H408" s="159"/>
      <c r="I408" s="159"/>
      <c r="J408" s="159"/>
      <c r="K408" s="159"/>
      <c r="L408" s="159"/>
      <c r="M408" s="90"/>
      <c r="N408" s="91"/>
      <c r="O408" s="91"/>
      <c r="P408" s="96"/>
      <c r="Q408" s="94"/>
      <c r="R408" s="94"/>
      <c r="S408" s="94"/>
      <c r="T408" s="93"/>
      <c r="U408" s="97"/>
      <c r="V408" s="159"/>
    </row>
    <row r="409" spans="1:22" ht="13.5" thickBot="1">
      <c r="A409" s="165"/>
      <c r="B409" s="160"/>
      <c r="C409" s="160"/>
      <c r="D409" s="160"/>
      <c r="E409" s="160"/>
      <c r="F409" s="160"/>
      <c r="G409" s="160"/>
      <c r="H409" s="160"/>
      <c r="I409" s="160"/>
      <c r="J409" s="160"/>
      <c r="K409" s="160"/>
      <c r="L409" s="160"/>
      <c r="M409" s="98"/>
      <c r="N409" s="99"/>
      <c r="O409" s="100"/>
      <c r="P409" s="105"/>
      <c r="Q409" s="102"/>
      <c r="R409" s="102"/>
      <c r="S409" s="102"/>
      <c r="T409" s="103"/>
      <c r="U409" s="104"/>
      <c r="V409" s="160"/>
    </row>
    <row r="410" spans="1:22" ht="12.75">
      <c r="A410" s="163"/>
      <c r="B410" s="158"/>
      <c r="C410" s="166" t="str">
        <f>IFERROR(VLOOKUP(B410,VALIDACIÓN!A:B,2,FALSE),"INDICAR DISTRITO")</f>
        <v>INDICAR DISTRITO</v>
      </c>
      <c r="D410" s="158"/>
      <c r="E410" s="158"/>
      <c r="F410" s="158"/>
      <c r="G410" s="158"/>
      <c r="H410" s="158"/>
      <c r="I410" s="158"/>
      <c r="J410" s="161"/>
      <c r="K410" s="158"/>
      <c r="L410" s="162" t="str">
        <f>CONCATENATE(H410," - ",I410)</f>
        <v xml:space="preserve"> - </v>
      </c>
      <c r="M410" s="85" t="str">
        <f ca="1">IFERROR(__xludf.DUMMYFUNCTION("IFERROR(ArrayFormula(QUERY(TRIM('VALIDACIÓN'!$C$2:$H1254),""SELECT Col2, Col3, Col4 WHERE Col1='""&amp;L410&amp;""'"")),""COMPLETAR LOS CAMPOS DE AÑO, CUATRIMESTRE Y ORIENTACIÓN"")"),"COMPLETAR LOS CAMPOS DE AÑO, CUATRIMESTRE Y ORIENTACIÓN")</f>
        <v>COMPLETAR LOS CAMPOS DE AÑO, CUATRIMESTRE Y ORIENTACIÓN</v>
      </c>
      <c r="N410" s="86"/>
      <c r="O410" s="86"/>
      <c r="P410" s="87"/>
      <c r="Q410" s="88"/>
      <c r="R410" s="88"/>
      <c r="S410" s="88"/>
      <c r="T410" s="88"/>
      <c r="U410" s="89"/>
      <c r="V410" s="167"/>
    </row>
    <row r="411" spans="1:22" ht="12.75">
      <c r="A411" s="164"/>
      <c r="B411" s="159"/>
      <c r="C411" s="159"/>
      <c r="D411" s="159"/>
      <c r="E411" s="159"/>
      <c r="F411" s="159"/>
      <c r="G411" s="159"/>
      <c r="H411" s="159"/>
      <c r="I411" s="159"/>
      <c r="J411" s="159"/>
      <c r="K411" s="159"/>
      <c r="L411" s="159"/>
      <c r="M411" s="90"/>
      <c r="N411" s="91"/>
      <c r="O411" s="91"/>
      <c r="P411" s="92"/>
      <c r="Q411" s="94"/>
      <c r="R411" s="93"/>
      <c r="S411" s="94"/>
      <c r="T411" s="94"/>
      <c r="U411" s="95"/>
      <c r="V411" s="159"/>
    </row>
    <row r="412" spans="1:22" ht="12.75">
      <c r="A412" s="164"/>
      <c r="B412" s="159"/>
      <c r="C412" s="159"/>
      <c r="D412" s="159"/>
      <c r="E412" s="159"/>
      <c r="F412" s="159"/>
      <c r="G412" s="159"/>
      <c r="H412" s="159"/>
      <c r="I412" s="159"/>
      <c r="J412" s="159"/>
      <c r="K412" s="159"/>
      <c r="L412" s="159"/>
      <c r="M412" s="90"/>
      <c r="N412" s="91"/>
      <c r="O412" s="91"/>
      <c r="P412" s="92"/>
      <c r="Q412" s="94"/>
      <c r="R412" s="93"/>
      <c r="S412" s="94"/>
      <c r="T412" s="94"/>
      <c r="U412" s="95"/>
      <c r="V412" s="159"/>
    </row>
    <row r="413" spans="1:22" ht="12.75">
      <c r="A413" s="164"/>
      <c r="B413" s="159"/>
      <c r="C413" s="159"/>
      <c r="D413" s="159"/>
      <c r="E413" s="159"/>
      <c r="F413" s="159"/>
      <c r="G413" s="159"/>
      <c r="H413" s="159"/>
      <c r="I413" s="159"/>
      <c r="J413" s="159"/>
      <c r="K413" s="159"/>
      <c r="L413" s="159"/>
      <c r="M413" s="90"/>
      <c r="N413" s="91"/>
      <c r="O413" s="91"/>
      <c r="P413" s="96"/>
      <c r="Q413" s="94"/>
      <c r="R413" s="94"/>
      <c r="S413" s="94"/>
      <c r="T413" s="93"/>
      <c r="U413" s="97"/>
      <c r="V413" s="159"/>
    </row>
    <row r="414" spans="1:22" ht="13.5" thickBot="1">
      <c r="A414" s="165"/>
      <c r="B414" s="160"/>
      <c r="C414" s="160"/>
      <c r="D414" s="160"/>
      <c r="E414" s="160"/>
      <c r="F414" s="160"/>
      <c r="G414" s="160"/>
      <c r="H414" s="160"/>
      <c r="I414" s="160"/>
      <c r="J414" s="160"/>
      <c r="K414" s="160"/>
      <c r="L414" s="160"/>
      <c r="M414" s="98"/>
      <c r="N414" s="99"/>
      <c r="O414" s="100"/>
      <c r="P414" s="105"/>
      <c r="Q414" s="102"/>
      <c r="R414" s="102"/>
      <c r="S414" s="102"/>
      <c r="T414" s="103"/>
      <c r="U414" s="104"/>
      <c r="V414" s="160"/>
    </row>
    <row r="415" spans="1:22" ht="12.75">
      <c r="A415" s="163"/>
      <c r="B415" s="158"/>
      <c r="C415" s="166" t="str">
        <f>IFERROR(VLOOKUP(B415,VALIDACIÓN!A:B,2,FALSE),"INDICAR DISTRITO")</f>
        <v>INDICAR DISTRITO</v>
      </c>
      <c r="D415" s="158"/>
      <c r="E415" s="158"/>
      <c r="F415" s="158"/>
      <c r="G415" s="158"/>
      <c r="H415" s="158"/>
      <c r="I415" s="158"/>
      <c r="J415" s="161"/>
      <c r="K415" s="158"/>
      <c r="L415" s="162" t="str">
        <f>CONCATENATE(H415," - ",I415)</f>
        <v xml:space="preserve"> - </v>
      </c>
      <c r="M415" s="85" t="str">
        <f ca="1">IFERROR(__xludf.DUMMYFUNCTION("IFERROR(ArrayFormula(QUERY(TRIM('VALIDACIÓN'!$C$2:$H1254),""SELECT Col2, Col3, Col4 WHERE Col1='""&amp;L415&amp;""'"")),""COMPLETAR LOS CAMPOS DE AÑO, CUATRIMESTRE Y ORIENTACIÓN"")"),"COMPLETAR LOS CAMPOS DE AÑO, CUATRIMESTRE Y ORIENTACIÓN")</f>
        <v>COMPLETAR LOS CAMPOS DE AÑO, CUATRIMESTRE Y ORIENTACIÓN</v>
      </c>
      <c r="N415" s="86"/>
      <c r="O415" s="86"/>
      <c r="P415" s="87"/>
      <c r="Q415" s="88"/>
      <c r="R415" s="88"/>
      <c r="S415" s="88"/>
      <c r="T415" s="88"/>
      <c r="U415" s="89"/>
      <c r="V415" s="167"/>
    </row>
    <row r="416" spans="1:22" ht="12.75">
      <c r="A416" s="164"/>
      <c r="B416" s="159"/>
      <c r="C416" s="159"/>
      <c r="D416" s="159"/>
      <c r="E416" s="159"/>
      <c r="F416" s="159"/>
      <c r="G416" s="159"/>
      <c r="H416" s="159"/>
      <c r="I416" s="159"/>
      <c r="J416" s="159"/>
      <c r="K416" s="159"/>
      <c r="L416" s="159"/>
      <c r="M416" s="90"/>
      <c r="N416" s="91"/>
      <c r="O416" s="91"/>
      <c r="P416" s="92"/>
      <c r="Q416" s="94"/>
      <c r="R416" s="93"/>
      <c r="S416" s="94"/>
      <c r="T416" s="94"/>
      <c r="U416" s="95"/>
      <c r="V416" s="159"/>
    </row>
    <row r="417" spans="1:22" ht="12.75">
      <c r="A417" s="164"/>
      <c r="B417" s="159"/>
      <c r="C417" s="159"/>
      <c r="D417" s="159"/>
      <c r="E417" s="159"/>
      <c r="F417" s="159"/>
      <c r="G417" s="159"/>
      <c r="H417" s="159"/>
      <c r="I417" s="159"/>
      <c r="J417" s="159"/>
      <c r="K417" s="159"/>
      <c r="L417" s="159"/>
      <c r="M417" s="90"/>
      <c r="N417" s="91"/>
      <c r="O417" s="91"/>
      <c r="P417" s="92"/>
      <c r="Q417" s="94"/>
      <c r="R417" s="93"/>
      <c r="S417" s="94"/>
      <c r="T417" s="94"/>
      <c r="U417" s="95"/>
      <c r="V417" s="159"/>
    </row>
    <row r="418" spans="1:22" ht="12.75">
      <c r="A418" s="164"/>
      <c r="B418" s="159"/>
      <c r="C418" s="159"/>
      <c r="D418" s="159"/>
      <c r="E418" s="159"/>
      <c r="F418" s="159"/>
      <c r="G418" s="159"/>
      <c r="H418" s="159"/>
      <c r="I418" s="159"/>
      <c r="J418" s="159"/>
      <c r="K418" s="159"/>
      <c r="L418" s="159"/>
      <c r="M418" s="90"/>
      <c r="N418" s="91"/>
      <c r="O418" s="91"/>
      <c r="P418" s="96"/>
      <c r="Q418" s="94"/>
      <c r="R418" s="94"/>
      <c r="S418" s="94"/>
      <c r="T418" s="93"/>
      <c r="U418" s="97"/>
      <c r="V418" s="159"/>
    </row>
    <row r="419" spans="1:22" ht="13.5" thickBot="1">
      <c r="A419" s="165"/>
      <c r="B419" s="160"/>
      <c r="C419" s="160"/>
      <c r="D419" s="160"/>
      <c r="E419" s="160"/>
      <c r="F419" s="160"/>
      <c r="G419" s="160"/>
      <c r="H419" s="160"/>
      <c r="I419" s="160"/>
      <c r="J419" s="160"/>
      <c r="K419" s="160"/>
      <c r="L419" s="160"/>
      <c r="M419" s="98"/>
      <c r="N419" s="99"/>
      <c r="O419" s="100"/>
      <c r="P419" s="105"/>
      <c r="Q419" s="102"/>
      <c r="R419" s="102"/>
      <c r="S419" s="102"/>
      <c r="T419" s="103"/>
      <c r="U419" s="104"/>
      <c r="V419" s="160"/>
    </row>
    <row r="420" spans="1:22" ht="12.75">
      <c r="A420" s="163"/>
      <c r="B420" s="158"/>
      <c r="C420" s="166" t="str">
        <f>IFERROR(VLOOKUP(B420,VALIDACIÓN!A:B,2,FALSE),"INDICAR DISTRITO")</f>
        <v>INDICAR DISTRITO</v>
      </c>
      <c r="D420" s="158"/>
      <c r="E420" s="158"/>
      <c r="F420" s="158"/>
      <c r="G420" s="158"/>
      <c r="H420" s="158"/>
      <c r="I420" s="158"/>
      <c r="J420" s="161"/>
      <c r="K420" s="158"/>
      <c r="L420" s="162" t="str">
        <f>CONCATENATE(H420," - ",I420)</f>
        <v xml:space="preserve"> - </v>
      </c>
      <c r="M420" s="85" t="str">
        <f ca="1">IFERROR(__xludf.DUMMYFUNCTION("IFERROR(ArrayFormula(QUERY(TRIM('VALIDACIÓN'!$C$2:$H1254),""SELECT Col2, Col3, Col4 WHERE Col1='""&amp;L420&amp;""'"")),""COMPLETAR LOS CAMPOS DE AÑO, CUATRIMESTRE Y ORIENTACIÓN"")"),"COMPLETAR LOS CAMPOS DE AÑO, CUATRIMESTRE Y ORIENTACIÓN")</f>
        <v>COMPLETAR LOS CAMPOS DE AÑO, CUATRIMESTRE Y ORIENTACIÓN</v>
      </c>
      <c r="N420" s="86"/>
      <c r="O420" s="86"/>
      <c r="P420" s="87"/>
      <c r="Q420" s="88"/>
      <c r="R420" s="88"/>
      <c r="S420" s="88"/>
      <c r="T420" s="88"/>
      <c r="U420" s="89"/>
      <c r="V420" s="167"/>
    </row>
    <row r="421" spans="1:22" ht="12.75">
      <c r="A421" s="164"/>
      <c r="B421" s="159"/>
      <c r="C421" s="159"/>
      <c r="D421" s="159"/>
      <c r="E421" s="159"/>
      <c r="F421" s="159"/>
      <c r="G421" s="159"/>
      <c r="H421" s="159"/>
      <c r="I421" s="159"/>
      <c r="J421" s="159"/>
      <c r="K421" s="159"/>
      <c r="L421" s="159"/>
      <c r="M421" s="90"/>
      <c r="N421" s="91"/>
      <c r="O421" s="91"/>
      <c r="P421" s="92"/>
      <c r="Q421" s="94"/>
      <c r="R421" s="93"/>
      <c r="S421" s="94"/>
      <c r="T421" s="94"/>
      <c r="U421" s="95"/>
      <c r="V421" s="159"/>
    </row>
    <row r="422" spans="1:22" ht="12.75">
      <c r="A422" s="164"/>
      <c r="B422" s="159"/>
      <c r="C422" s="159"/>
      <c r="D422" s="159"/>
      <c r="E422" s="159"/>
      <c r="F422" s="159"/>
      <c r="G422" s="159"/>
      <c r="H422" s="159"/>
      <c r="I422" s="159"/>
      <c r="J422" s="159"/>
      <c r="K422" s="159"/>
      <c r="L422" s="159"/>
      <c r="M422" s="90"/>
      <c r="N422" s="91"/>
      <c r="O422" s="91"/>
      <c r="P422" s="92"/>
      <c r="Q422" s="94"/>
      <c r="R422" s="93"/>
      <c r="S422" s="94"/>
      <c r="T422" s="94"/>
      <c r="U422" s="95"/>
      <c r="V422" s="159"/>
    </row>
    <row r="423" spans="1:22" ht="12.75">
      <c r="A423" s="164"/>
      <c r="B423" s="159"/>
      <c r="C423" s="159"/>
      <c r="D423" s="159"/>
      <c r="E423" s="159"/>
      <c r="F423" s="159"/>
      <c r="G423" s="159"/>
      <c r="H423" s="159"/>
      <c r="I423" s="159"/>
      <c r="J423" s="159"/>
      <c r="K423" s="159"/>
      <c r="L423" s="159"/>
      <c r="M423" s="90"/>
      <c r="N423" s="91"/>
      <c r="O423" s="91"/>
      <c r="P423" s="96"/>
      <c r="Q423" s="94"/>
      <c r="R423" s="94"/>
      <c r="S423" s="94"/>
      <c r="T423" s="93"/>
      <c r="U423" s="97"/>
      <c r="V423" s="159"/>
    </row>
    <row r="424" spans="1:22" ht="13.5" thickBot="1">
      <c r="A424" s="165"/>
      <c r="B424" s="160"/>
      <c r="C424" s="160"/>
      <c r="D424" s="160"/>
      <c r="E424" s="160"/>
      <c r="F424" s="160"/>
      <c r="G424" s="160"/>
      <c r="H424" s="160"/>
      <c r="I424" s="160"/>
      <c r="J424" s="160"/>
      <c r="K424" s="160"/>
      <c r="L424" s="160"/>
      <c r="M424" s="98"/>
      <c r="N424" s="99"/>
      <c r="O424" s="100"/>
      <c r="P424" s="105"/>
      <c r="Q424" s="102"/>
      <c r="R424" s="102"/>
      <c r="S424" s="102"/>
      <c r="T424" s="103"/>
      <c r="U424" s="104"/>
      <c r="V424" s="160"/>
    </row>
    <row r="425" spans="1:22" ht="12.75">
      <c r="A425" s="163"/>
      <c r="B425" s="158"/>
      <c r="C425" s="166" t="str">
        <f>IFERROR(VLOOKUP(B425,VALIDACIÓN!A:B,2,FALSE),"INDICAR DISTRITO")</f>
        <v>INDICAR DISTRITO</v>
      </c>
      <c r="D425" s="158"/>
      <c r="E425" s="158"/>
      <c r="F425" s="158"/>
      <c r="G425" s="158"/>
      <c r="H425" s="158"/>
      <c r="I425" s="158"/>
      <c r="J425" s="161"/>
      <c r="K425" s="158"/>
      <c r="L425" s="162" t="str">
        <f>CONCATENATE(H425," - ",I425)</f>
        <v xml:space="preserve"> - </v>
      </c>
      <c r="M425" s="85" t="str">
        <f ca="1">IFERROR(__xludf.DUMMYFUNCTION("IFERROR(ArrayFormula(QUERY(TRIM('VALIDACIÓN'!$C$2:$H1254),""SELECT Col2, Col3, Col4 WHERE Col1='""&amp;L425&amp;""'"")),""COMPLETAR LOS CAMPOS DE AÑO, CUATRIMESTRE Y ORIENTACIÓN"")"),"COMPLETAR LOS CAMPOS DE AÑO, CUATRIMESTRE Y ORIENTACIÓN")</f>
        <v>COMPLETAR LOS CAMPOS DE AÑO, CUATRIMESTRE Y ORIENTACIÓN</v>
      </c>
      <c r="N425" s="86"/>
      <c r="O425" s="86"/>
      <c r="P425" s="87"/>
      <c r="Q425" s="88"/>
      <c r="R425" s="88"/>
      <c r="S425" s="88"/>
      <c r="T425" s="88"/>
      <c r="U425" s="89"/>
      <c r="V425" s="167"/>
    </row>
    <row r="426" spans="1:22" ht="12.75">
      <c r="A426" s="164"/>
      <c r="B426" s="159"/>
      <c r="C426" s="159"/>
      <c r="D426" s="159"/>
      <c r="E426" s="159"/>
      <c r="F426" s="159"/>
      <c r="G426" s="159"/>
      <c r="H426" s="159"/>
      <c r="I426" s="159"/>
      <c r="J426" s="159"/>
      <c r="K426" s="159"/>
      <c r="L426" s="159"/>
      <c r="M426" s="90"/>
      <c r="N426" s="91"/>
      <c r="O426" s="91"/>
      <c r="P426" s="92"/>
      <c r="Q426" s="94"/>
      <c r="R426" s="93"/>
      <c r="S426" s="94"/>
      <c r="T426" s="94"/>
      <c r="U426" s="95"/>
      <c r="V426" s="159"/>
    </row>
    <row r="427" spans="1:22" ht="12.75">
      <c r="A427" s="164"/>
      <c r="B427" s="159"/>
      <c r="C427" s="159"/>
      <c r="D427" s="159"/>
      <c r="E427" s="159"/>
      <c r="F427" s="159"/>
      <c r="G427" s="159"/>
      <c r="H427" s="159"/>
      <c r="I427" s="159"/>
      <c r="J427" s="159"/>
      <c r="K427" s="159"/>
      <c r="L427" s="159"/>
      <c r="M427" s="90"/>
      <c r="N427" s="91"/>
      <c r="O427" s="91"/>
      <c r="P427" s="92"/>
      <c r="Q427" s="94"/>
      <c r="R427" s="93"/>
      <c r="S427" s="94"/>
      <c r="T427" s="94"/>
      <c r="U427" s="95"/>
      <c r="V427" s="159"/>
    </row>
    <row r="428" spans="1:22" ht="12.75">
      <c r="A428" s="164"/>
      <c r="B428" s="159"/>
      <c r="C428" s="159"/>
      <c r="D428" s="159"/>
      <c r="E428" s="159"/>
      <c r="F428" s="159"/>
      <c r="G428" s="159"/>
      <c r="H428" s="159"/>
      <c r="I428" s="159"/>
      <c r="J428" s="159"/>
      <c r="K428" s="159"/>
      <c r="L428" s="159"/>
      <c r="M428" s="90"/>
      <c r="N428" s="91"/>
      <c r="O428" s="91"/>
      <c r="P428" s="96"/>
      <c r="Q428" s="94"/>
      <c r="R428" s="94"/>
      <c r="S428" s="94"/>
      <c r="T428" s="93"/>
      <c r="U428" s="97"/>
      <c r="V428" s="159"/>
    </row>
    <row r="429" spans="1:22" ht="13.5" thickBot="1">
      <c r="A429" s="165"/>
      <c r="B429" s="160"/>
      <c r="C429" s="160"/>
      <c r="D429" s="160"/>
      <c r="E429" s="160"/>
      <c r="F429" s="160"/>
      <c r="G429" s="160"/>
      <c r="H429" s="160"/>
      <c r="I429" s="160"/>
      <c r="J429" s="160"/>
      <c r="K429" s="160"/>
      <c r="L429" s="160"/>
      <c r="M429" s="98"/>
      <c r="N429" s="99"/>
      <c r="O429" s="100"/>
      <c r="P429" s="105"/>
      <c r="Q429" s="102"/>
      <c r="R429" s="102"/>
      <c r="S429" s="102"/>
      <c r="T429" s="103"/>
      <c r="U429" s="104"/>
      <c r="V429" s="160"/>
    </row>
    <row r="430" spans="1:22" ht="12.75">
      <c r="A430" s="163"/>
      <c r="B430" s="158"/>
      <c r="C430" s="166" t="str">
        <f>IFERROR(VLOOKUP(B430,VALIDACIÓN!A:B,2,FALSE),"INDICAR DISTRITO")</f>
        <v>INDICAR DISTRITO</v>
      </c>
      <c r="D430" s="158"/>
      <c r="E430" s="158"/>
      <c r="F430" s="158"/>
      <c r="G430" s="158"/>
      <c r="H430" s="158"/>
      <c r="I430" s="158"/>
      <c r="J430" s="161"/>
      <c r="K430" s="158"/>
      <c r="L430" s="162" t="str">
        <f>CONCATENATE(H430," - ",I430)</f>
        <v xml:space="preserve"> - </v>
      </c>
      <c r="M430" s="85" t="str">
        <f ca="1">IFERROR(__xludf.DUMMYFUNCTION("IFERROR(ArrayFormula(QUERY(TRIM('VALIDACIÓN'!$C$2:$H1254),""SELECT Col2, Col3, Col4 WHERE Col1='""&amp;L430&amp;""'"")),""COMPLETAR LOS CAMPOS DE AÑO, CUATRIMESTRE Y ORIENTACIÓN"")"),"COMPLETAR LOS CAMPOS DE AÑO, CUATRIMESTRE Y ORIENTACIÓN")</f>
        <v>COMPLETAR LOS CAMPOS DE AÑO, CUATRIMESTRE Y ORIENTACIÓN</v>
      </c>
      <c r="N430" s="86"/>
      <c r="O430" s="86"/>
      <c r="P430" s="87"/>
      <c r="Q430" s="88"/>
      <c r="R430" s="88"/>
      <c r="S430" s="88"/>
      <c r="T430" s="88"/>
      <c r="U430" s="89"/>
      <c r="V430" s="167"/>
    </row>
    <row r="431" spans="1:22" ht="12.75">
      <c r="A431" s="164"/>
      <c r="B431" s="159"/>
      <c r="C431" s="159"/>
      <c r="D431" s="159"/>
      <c r="E431" s="159"/>
      <c r="F431" s="159"/>
      <c r="G431" s="159"/>
      <c r="H431" s="159"/>
      <c r="I431" s="159"/>
      <c r="J431" s="159"/>
      <c r="K431" s="159"/>
      <c r="L431" s="159"/>
      <c r="M431" s="90"/>
      <c r="N431" s="91"/>
      <c r="O431" s="91"/>
      <c r="P431" s="92"/>
      <c r="Q431" s="94"/>
      <c r="R431" s="93"/>
      <c r="S431" s="94"/>
      <c r="T431" s="94"/>
      <c r="U431" s="95"/>
      <c r="V431" s="159"/>
    </row>
    <row r="432" spans="1:22" ht="12.75">
      <c r="A432" s="164"/>
      <c r="B432" s="159"/>
      <c r="C432" s="159"/>
      <c r="D432" s="159"/>
      <c r="E432" s="159"/>
      <c r="F432" s="159"/>
      <c r="G432" s="159"/>
      <c r="H432" s="159"/>
      <c r="I432" s="159"/>
      <c r="J432" s="159"/>
      <c r="K432" s="159"/>
      <c r="L432" s="159"/>
      <c r="M432" s="90"/>
      <c r="N432" s="91"/>
      <c r="O432" s="91"/>
      <c r="P432" s="92"/>
      <c r="Q432" s="94"/>
      <c r="R432" s="93"/>
      <c r="S432" s="94"/>
      <c r="T432" s="94"/>
      <c r="U432" s="95"/>
      <c r="V432" s="159"/>
    </row>
    <row r="433" spans="1:22" ht="12.75">
      <c r="A433" s="164"/>
      <c r="B433" s="159"/>
      <c r="C433" s="159"/>
      <c r="D433" s="159"/>
      <c r="E433" s="159"/>
      <c r="F433" s="159"/>
      <c r="G433" s="159"/>
      <c r="H433" s="159"/>
      <c r="I433" s="159"/>
      <c r="J433" s="159"/>
      <c r="K433" s="159"/>
      <c r="L433" s="159"/>
      <c r="M433" s="90"/>
      <c r="N433" s="91"/>
      <c r="O433" s="91"/>
      <c r="P433" s="96"/>
      <c r="Q433" s="94"/>
      <c r="R433" s="94"/>
      <c r="S433" s="94"/>
      <c r="T433" s="93"/>
      <c r="U433" s="97"/>
      <c r="V433" s="159"/>
    </row>
    <row r="434" spans="1:22" ht="13.5" thickBot="1">
      <c r="A434" s="165"/>
      <c r="B434" s="160"/>
      <c r="C434" s="160"/>
      <c r="D434" s="160"/>
      <c r="E434" s="160"/>
      <c r="F434" s="160"/>
      <c r="G434" s="160"/>
      <c r="H434" s="160"/>
      <c r="I434" s="160"/>
      <c r="J434" s="160"/>
      <c r="K434" s="160"/>
      <c r="L434" s="160"/>
      <c r="M434" s="98"/>
      <c r="N434" s="99"/>
      <c r="O434" s="100"/>
      <c r="P434" s="105"/>
      <c r="Q434" s="102"/>
      <c r="R434" s="102"/>
      <c r="S434" s="102"/>
      <c r="T434" s="103"/>
      <c r="U434" s="104"/>
      <c r="V434" s="160"/>
    </row>
    <row r="435" spans="1:22" ht="12.75">
      <c r="A435" s="163"/>
      <c r="B435" s="158"/>
      <c r="C435" s="166" t="str">
        <f>IFERROR(VLOOKUP(B435,VALIDACIÓN!A:B,2,FALSE),"INDICAR DISTRITO")</f>
        <v>INDICAR DISTRITO</v>
      </c>
      <c r="D435" s="158"/>
      <c r="E435" s="158"/>
      <c r="F435" s="158"/>
      <c r="G435" s="158"/>
      <c r="H435" s="158"/>
      <c r="I435" s="158"/>
      <c r="J435" s="161"/>
      <c r="K435" s="158"/>
      <c r="L435" s="162" t="str">
        <f>CONCATENATE(H435," - ",I435)</f>
        <v xml:space="preserve"> - </v>
      </c>
      <c r="M435" s="85" t="str">
        <f ca="1">IFERROR(__xludf.DUMMYFUNCTION("IFERROR(ArrayFormula(QUERY(TRIM('VALIDACIÓN'!$C$2:$H1254),""SELECT Col2, Col3, Col4 WHERE Col1='""&amp;L435&amp;""'"")),""COMPLETAR LOS CAMPOS DE AÑO, CUATRIMESTRE Y ORIENTACIÓN"")"),"COMPLETAR LOS CAMPOS DE AÑO, CUATRIMESTRE Y ORIENTACIÓN")</f>
        <v>COMPLETAR LOS CAMPOS DE AÑO, CUATRIMESTRE Y ORIENTACIÓN</v>
      </c>
      <c r="N435" s="86"/>
      <c r="O435" s="86"/>
      <c r="P435" s="87"/>
      <c r="Q435" s="88"/>
      <c r="R435" s="88"/>
      <c r="S435" s="88"/>
      <c r="T435" s="88"/>
      <c r="U435" s="89"/>
      <c r="V435" s="167"/>
    </row>
    <row r="436" spans="1:22" ht="12.75">
      <c r="A436" s="164"/>
      <c r="B436" s="159"/>
      <c r="C436" s="159"/>
      <c r="D436" s="159"/>
      <c r="E436" s="159"/>
      <c r="F436" s="159"/>
      <c r="G436" s="159"/>
      <c r="H436" s="159"/>
      <c r="I436" s="159"/>
      <c r="J436" s="159"/>
      <c r="K436" s="159"/>
      <c r="L436" s="159"/>
      <c r="M436" s="90"/>
      <c r="N436" s="91"/>
      <c r="O436" s="91"/>
      <c r="P436" s="92"/>
      <c r="Q436" s="94"/>
      <c r="R436" s="93"/>
      <c r="S436" s="94"/>
      <c r="T436" s="94"/>
      <c r="U436" s="95"/>
      <c r="V436" s="159"/>
    </row>
    <row r="437" spans="1:22" ht="12.75">
      <c r="A437" s="164"/>
      <c r="B437" s="159"/>
      <c r="C437" s="159"/>
      <c r="D437" s="159"/>
      <c r="E437" s="159"/>
      <c r="F437" s="159"/>
      <c r="G437" s="159"/>
      <c r="H437" s="159"/>
      <c r="I437" s="159"/>
      <c r="J437" s="159"/>
      <c r="K437" s="159"/>
      <c r="L437" s="159"/>
      <c r="M437" s="90"/>
      <c r="N437" s="91"/>
      <c r="O437" s="91"/>
      <c r="P437" s="92"/>
      <c r="Q437" s="94"/>
      <c r="R437" s="93"/>
      <c r="S437" s="94"/>
      <c r="T437" s="94"/>
      <c r="U437" s="95"/>
      <c r="V437" s="159"/>
    </row>
    <row r="438" spans="1:22" ht="12.75">
      <c r="A438" s="164"/>
      <c r="B438" s="159"/>
      <c r="C438" s="159"/>
      <c r="D438" s="159"/>
      <c r="E438" s="159"/>
      <c r="F438" s="159"/>
      <c r="G438" s="159"/>
      <c r="H438" s="159"/>
      <c r="I438" s="159"/>
      <c r="J438" s="159"/>
      <c r="K438" s="159"/>
      <c r="L438" s="159"/>
      <c r="M438" s="90"/>
      <c r="N438" s="91"/>
      <c r="O438" s="91"/>
      <c r="P438" s="96"/>
      <c r="Q438" s="94"/>
      <c r="R438" s="94"/>
      <c r="S438" s="94"/>
      <c r="T438" s="93"/>
      <c r="U438" s="97"/>
      <c r="V438" s="159"/>
    </row>
    <row r="439" spans="1:22" ht="13.5" thickBot="1">
      <c r="A439" s="165"/>
      <c r="B439" s="160"/>
      <c r="C439" s="160"/>
      <c r="D439" s="160"/>
      <c r="E439" s="160"/>
      <c r="F439" s="160"/>
      <c r="G439" s="160"/>
      <c r="H439" s="160"/>
      <c r="I439" s="160"/>
      <c r="J439" s="160"/>
      <c r="K439" s="160"/>
      <c r="L439" s="160"/>
      <c r="M439" s="98"/>
      <c r="N439" s="99"/>
      <c r="O439" s="100"/>
      <c r="P439" s="105"/>
      <c r="Q439" s="102"/>
      <c r="R439" s="102"/>
      <c r="S439" s="102"/>
      <c r="T439" s="103"/>
      <c r="U439" s="104"/>
      <c r="V439" s="160"/>
    </row>
    <row r="440" spans="1:22" ht="12.75">
      <c r="A440" s="163"/>
      <c r="B440" s="158"/>
      <c r="C440" s="166" t="str">
        <f>IFERROR(VLOOKUP(B440,VALIDACIÓN!A:B,2,FALSE),"INDICAR DISTRITO")</f>
        <v>INDICAR DISTRITO</v>
      </c>
      <c r="D440" s="158"/>
      <c r="E440" s="158"/>
      <c r="F440" s="158"/>
      <c r="G440" s="158"/>
      <c r="H440" s="158"/>
      <c r="I440" s="158"/>
      <c r="J440" s="161"/>
      <c r="K440" s="158"/>
      <c r="L440" s="162" t="str">
        <f>CONCATENATE(H440," - ",I440)</f>
        <v xml:space="preserve"> - </v>
      </c>
      <c r="M440" s="85" t="str">
        <f ca="1">IFERROR(__xludf.DUMMYFUNCTION("IFERROR(ArrayFormula(QUERY(TRIM('VALIDACIÓN'!$C$2:$H1254),""SELECT Col2, Col3, Col4 WHERE Col1='""&amp;L440&amp;""'"")),""COMPLETAR LOS CAMPOS DE AÑO, CUATRIMESTRE Y ORIENTACIÓN"")"),"COMPLETAR LOS CAMPOS DE AÑO, CUATRIMESTRE Y ORIENTACIÓN")</f>
        <v>COMPLETAR LOS CAMPOS DE AÑO, CUATRIMESTRE Y ORIENTACIÓN</v>
      </c>
      <c r="N440" s="86"/>
      <c r="O440" s="86"/>
      <c r="P440" s="87"/>
      <c r="Q440" s="88"/>
      <c r="R440" s="88"/>
      <c r="S440" s="88"/>
      <c r="T440" s="88"/>
      <c r="U440" s="89"/>
      <c r="V440" s="167"/>
    </row>
    <row r="441" spans="1:22" ht="12.75">
      <c r="A441" s="164"/>
      <c r="B441" s="159"/>
      <c r="C441" s="159"/>
      <c r="D441" s="159"/>
      <c r="E441" s="159"/>
      <c r="F441" s="159"/>
      <c r="G441" s="159"/>
      <c r="H441" s="159"/>
      <c r="I441" s="159"/>
      <c r="J441" s="159"/>
      <c r="K441" s="159"/>
      <c r="L441" s="159"/>
      <c r="M441" s="90"/>
      <c r="N441" s="91"/>
      <c r="O441" s="91"/>
      <c r="P441" s="92"/>
      <c r="Q441" s="94"/>
      <c r="R441" s="93"/>
      <c r="S441" s="94"/>
      <c r="T441" s="94"/>
      <c r="U441" s="95"/>
      <c r="V441" s="159"/>
    </row>
    <row r="442" spans="1:22" ht="12.75">
      <c r="A442" s="164"/>
      <c r="B442" s="159"/>
      <c r="C442" s="159"/>
      <c r="D442" s="159"/>
      <c r="E442" s="159"/>
      <c r="F442" s="159"/>
      <c r="G442" s="159"/>
      <c r="H442" s="159"/>
      <c r="I442" s="159"/>
      <c r="J442" s="159"/>
      <c r="K442" s="159"/>
      <c r="L442" s="159"/>
      <c r="M442" s="90"/>
      <c r="N442" s="91"/>
      <c r="O442" s="91"/>
      <c r="P442" s="92"/>
      <c r="Q442" s="94"/>
      <c r="R442" s="93"/>
      <c r="S442" s="94"/>
      <c r="T442" s="94"/>
      <c r="U442" s="95"/>
      <c r="V442" s="159"/>
    </row>
    <row r="443" spans="1:22" ht="12.75">
      <c r="A443" s="164"/>
      <c r="B443" s="159"/>
      <c r="C443" s="159"/>
      <c r="D443" s="159"/>
      <c r="E443" s="159"/>
      <c r="F443" s="159"/>
      <c r="G443" s="159"/>
      <c r="H443" s="159"/>
      <c r="I443" s="159"/>
      <c r="J443" s="159"/>
      <c r="K443" s="159"/>
      <c r="L443" s="159"/>
      <c r="M443" s="90"/>
      <c r="N443" s="91"/>
      <c r="O443" s="91"/>
      <c r="P443" s="96"/>
      <c r="Q443" s="94"/>
      <c r="R443" s="94"/>
      <c r="S443" s="94"/>
      <c r="T443" s="93"/>
      <c r="U443" s="97"/>
      <c r="V443" s="159"/>
    </row>
    <row r="444" spans="1:22" ht="13.5" thickBot="1">
      <c r="A444" s="165"/>
      <c r="B444" s="160"/>
      <c r="C444" s="160"/>
      <c r="D444" s="160"/>
      <c r="E444" s="160"/>
      <c r="F444" s="160"/>
      <c r="G444" s="160"/>
      <c r="H444" s="160"/>
      <c r="I444" s="160"/>
      <c r="J444" s="160"/>
      <c r="K444" s="160"/>
      <c r="L444" s="160"/>
      <c r="M444" s="98"/>
      <c r="N444" s="99"/>
      <c r="O444" s="100"/>
      <c r="P444" s="105"/>
      <c r="Q444" s="102"/>
      <c r="R444" s="102"/>
      <c r="S444" s="102"/>
      <c r="T444" s="103"/>
      <c r="U444" s="104"/>
      <c r="V444" s="160"/>
    </row>
    <row r="445" spans="1:22" ht="12.75">
      <c r="A445" s="163"/>
      <c r="B445" s="158"/>
      <c r="C445" s="166" t="str">
        <f>IFERROR(VLOOKUP(B445,VALIDACIÓN!A:B,2,FALSE),"INDICAR DISTRITO")</f>
        <v>INDICAR DISTRITO</v>
      </c>
      <c r="D445" s="158"/>
      <c r="E445" s="158"/>
      <c r="F445" s="158"/>
      <c r="G445" s="158"/>
      <c r="H445" s="158"/>
      <c r="I445" s="158"/>
      <c r="J445" s="161"/>
      <c r="K445" s="158"/>
      <c r="L445" s="162" t="str">
        <f>CONCATENATE(H445," - ",I445)</f>
        <v xml:space="preserve"> - </v>
      </c>
      <c r="M445" s="85" t="str">
        <f ca="1">IFERROR(__xludf.DUMMYFUNCTION("IFERROR(ArrayFormula(QUERY(TRIM('VALIDACIÓN'!$C$2:$H1254),""SELECT Col2, Col3, Col4 WHERE Col1='""&amp;L445&amp;""'"")),""COMPLETAR LOS CAMPOS DE AÑO, CUATRIMESTRE Y ORIENTACIÓN"")"),"COMPLETAR LOS CAMPOS DE AÑO, CUATRIMESTRE Y ORIENTACIÓN")</f>
        <v>COMPLETAR LOS CAMPOS DE AÑO, CUATRIMESTRE Y ORIENTACIÓN</v>
      </c>
      <c r="N445" s="86"/>
      <c r="O445" s="86"/>
      <c r="P445" s="87"/>
      <c r="Q445" s="88"/>
      <c r="R445" s="88"/>
      <c r="S445" s="88"/>
      <c r="T445" s="88"/>
      <c r="U445" s="89"/>
      <c r="V445" s="167"/>
    </row>
    <row r="446" spans="1:22" ht="12.75">
      <c r="A446" s="164"/>
      <c r="B446" s="159"/>
      <c r="C446" s="159"/>
      <c r="D446" s="159"/>
      <c r="E446" s="159"/>
      <c r="F446" s="159"/>
      <c r="G446" s="159"/>
      <c r="H446" s="159"/>
      <c r="I446" s="159"/>
      <c r="J446" s="159"/>
      <c r="K446" s="159"/>
      <c r="L446" s="159"/>
      <c r="M446" s="90"/>
      <c r="N446" s="91"/>
      <c r="O446" s="91"/>
      <c r="P446" s="92"/>
      <c r="Q446" s="94"/>
      <c r="R446" s="93"/>
      <c r="S446" s="94"/>
      <c r="T446" s="94"/>
      <c r="U446" s="95"/>
      <c r="V446" s="159"/>
    </row>
    <row r="447" spans="1:22" ht="12.75">
      <c r="A447" s="164"/>
      <c r="B447" s="159"/>
      <c r="C447" s="159"/>
      <c r="D447" s="159"/>
      <c r="E447" s="159"/>
      <c r="F447" s="159"/>
      <c r="G447" s="159"/>
      <c r="H447" s="159"/>
      <c r="I447" s="159"/>
      <c r="J447" s="159"/>
      <c r="K447" s="159"/>
      <c r="L447" s="159"/>
      <c r="M447" s="90"/>
      <c r="N447" s="91"/>
      <c r="O447" s="91"/>
      <c r="P447" s="92"/>
      <c r="Q447" s="94"/>
      <c r="R447" s="93"/>
      <c r="S447" s="94"/>
      <c r="T447" s="94"/>
      <c r="U447" s="95"/>
      <c r="V447" s="159"/>
    </row>
    <row r="448" spans="1:22" ht="12.75">
      <c r="A448" s="164"/>
      <c r="B448" s="159"/>
      <c r="C448" s="159"/>
      <c r="D448" s="159"/>
      <c r="E448" s="159"/>
      <c r="F448" s="159"/>
      <c r="G448" s="159"/>
      <c r="H448" s="159"/>
      <c r="I448" s="159"/>
      <c r="J448" s="159"/>
      <c r="K448" s="159"/>
      <c r="L448" s="159"/>
      <c r="M448" s="90"/>
      <c r="N448" s="91"/>
      <c r="O448" s="91"/>
      <c r="P448" s="96"/>
      <c r="Q448" s="94"/>
      <c r="R448" s="94"/>
      <c r="S448" s="94"/>
      <c r="T448" s="93"/>
      <c r="U448" s="97"/>
      <c r="V448" s="159"/>
    </row>
    <row r="449" spans="1:22" ht="13.5" thickBot="1">
      <c r="A449" s="165"/>
      <c r="B449" s="160"/>
      <c r="C449" s="160"/>
      <c r="D449" s="160"/>
      <c r="E449" s="160"/>
      <c r="F449" s="160"/>
      <c r="G449" s="160"/>
      <c r="H449" s="160"/>
      <c r="I449" s="160"/>
      <c r="J449" s="160"/>
      <c r="K449" s="160"/>
      <c r="L449" s="160"/>
      <c r="M449" s="98"/>
      <c r="N449" s="99"/>
      <c r="O449" s="100"/>
      <c r="P449" s="105"/>
      <c r="Q449" s="102"/>
      <c r="R449" s="102"/>
      <c r="S449" s="102"/>
      <c r="T449" s="103"/>
      <c r="U449" s="104"/>
      <c r="V449" s="160"/>
    </row>
    <row r="450" spans="1:22" ht="12.75">
      <c r="A450" s="163"/>
      <c r="B450" s="158"/>
      <c r="C450" s="166" t="str">
        <f>IFERROR(VLOOKUP(B450,VALIDACIÓN!A:B,2,FALSE),"INDICAR DISTRITO")</f>
        <v>INDICAR DISTRITO</v>
      </c>
      <c r="D450" s="158"/>
      <c r="E450" s="158"/>
      <c r="F450" s="158"/>
      <c r="G450" s="158"/>
      <c r="H450" s="158"/>
      <c r="I450" s="158"/>
      <c r="J450" s="161"/>
      <c r="K450" s="158"/>
      <c r="L450" s="162" t="str">
        <f>CONCATENATE(H450," - ",I450)</f>
        <v xml:space="preserve"> - </v>
      </c>
      <c r="M450" s="85" t="str">
        <f ca="1">IFERROR(__xludf.DUMMYFUNCTION("IFERROR(ArrayFormula(QUERY(TRIM('VALIDACIÓN'!$C$2:$H1254),""SELECT Col2, Col3, Col4 WHERE Col1='""&amp;L450&amp;""'"")),""COMPLETAR LOS CAMPOS DE AÑO, CUATRIMESTRE Y ORIENTACIÓN"")"),"COMPLETAR LOS CAMPOS DE AÑO, CUATRIMESTRE Y ORIENTACIÓN")</f>
        <v>COMPLETAR LOS CAMPOS DE AÑO, CUATRIMESTRE Y ORIENTACIÓN</v>
      </c>
      <c r="N450" s="86"/>
      <c r="O450" s="86"/>
      <c r="P450" s="87"/>
      <c r="Q450" s="88"/>
      <c r="R450" s="88"/>
      <c r="S450" s="88"/>
      <c r="T450" s="88"/>
      <c r="U450" s="89"/>
      <c r="V450" s="167"/>
    </row>
    <row r="451" spans="1:22" ht="12.75">
      <c r="A451" s="164"/>
      <c r="B451" s="159"/>
      <c r="C451" s="159"/>
      <c r="D451" s="159"/>
      <c r="E451" s="159"/>
      <c r="F451" s="159"/>
      <c r="G451" s="159"/>
      <c r="H451" s="159"/>
      <c r="I451" s="159"/>
      <c r="J451" s="159"/>
      <c r="K451" s="159"/>
      <c r="L451" s="159"/>
      <c r="M451" s="90"/>
      <c r="N451" s="91"/>
      <c r="O451" s="91"/>
      <c r="P451" s="92"/>
      <c r="Q451" s="94"/>
      <c r="R451" s="93"/>
      <c r="S451" s="94"/>
      <c r="T451" s="94"/>
      <c r="U451" s="95"/>
      <c r="V451" s="159"/>
    </row>
    <row r="452" spans="1:22" ht="12.75">
      <c r="A452" s="164"/>
      <c r="B452" s="159"/>
      <c r="C452" s="159"/>
      <c r="D452" s="159"/>
      <c r="E452" s="159"/>
      <c r="F452" s="159"/>
      <c r="G452" s="159"/>
      <c r="H452" s="159"/>
      <c r="I452" s="159"/>
      <c r="J452" s="159"/>
      <c r="K452" s="159"/>
      <c r="L452" s="159"/>
      <c r="M452" s="90"/>
      <c r="N452" s="91"/>
      <c r="O452" s="91"/>
      <c r="P452" s="92"/>
      <c r="Q452" s="94"/>
      <c r="R452" s="93"/>
      <c r="S452" s="94"/>
      <c r="T452" s="94"/>
      <c r="U452" s="95"/>
      <c r="V452" s="159"/>
    </row>
    <row r="453" spans="1:22" ht="12.75">
      <c r="A453" s="164"/>
      <c r="B453" s="159"/>
      <c r="C453" s="159"/>
      <c r="D453" s="159"/>
      <c r="E453" s="159"/>
      <c r="F453" s="159"/>
      <c r="G453" s="159"/>
      <c r="H453" s="159"/>
      <c r="I453" s="159"/>
      <c r="J453" s="159"/>
      <c r="K453" s="159"/>
      <c r="L453" s="159"/>
      <c r="M453" s="90"/>
      <c r="N453" s="91"/>
      <c r="O453" s="91"/>
      <c r="P453" s="96"/>
      <c r="Q453" s="94"/>
      <c r="R453" s="94"/>
      <c r="S453" s="94"/>
      <c r="T453" s="93"/>
      <c r="U453" s="97"/>
      <c r="V453" s="159"/>
    </row>
    <row r="454" spans="1:22" ht="13.5" thickBot="1">
      <c r="A454" s="165"/>
      <c r="B454" s="160"/>
      <c r="C454" s="160"/>
      <c r="D454" s="160"/>
      <c r="E454" s="160"/>
      <c r="F454" s="160"/>
      <c r="G454" s="160"/>
      <c r="H454" s="160"/>
      <c r="I454" s="160"/>
      <c r="J454" s="160"/>
      <c r="K454" s="160"/>
      <c r="L454" s="160"/>
      <c r="M454" s="98"/>
      <c r="N454" s="99"/>
      <c r="O454" s="100"/>
      <c r="P454" s="105"/>
      <c r="Q454" s="102"/>
      <c r="R454" s="102"/>
      <c r="S454" s="102"/>
      <c r="T454" s="103"/>
      <c r="U454" s="104"/>
      <c r="V454" s="160"/>
    </row>
    <row r="455" spans="1:22" ht="12.75">
      <c r="A455" s="163"/>
      <c r="B455" s="158"/>
      <c r="C455" s="166" t="str">
        <f>IFERROR(VLOOKUP(B455,VALIDACIÓN!A:B,2,FALSE),"INDICAR DISTRITO")</f>
        <v>INDICAR DISTRITO</v>
      </c>
      <c r="D455" s="158"/>
      <c r="E455" s="158"/>
      <c r="F455" s="158"/>
      <c r="G455" s="158"/>
      <c r="H455" s="158"/>
      <c r="I455" s="158"/>
      <c r="J455" s="161"/>
      <c r="K455" s="158"/>
      <c r="L455" s="162" t="str">
        <f>CONCATENATE(H455," - ",I455)</f>
        <v xml:space="preserve"> - </v>
      </c>
      <c r="M455" s="85" t="str">
        <f ca="1">IFERROR(__xludf.DUMMYFUNCTION("IFERROR(ArrayFormula(QUERY(TRIM('VALIDACIÓN'!$C$2:$H1254),""SELECT Col2, Col3, Col4 WHERE Col1='""&amp;L455&amp;""'"")),""COMPLETAR LOS CAMPOS DE AÑO, CUATRIMESTRE Y ORIENTACIÓN"")"),"COMPLETAR LOS CAMPOS DE AÑO, CUATRIMESTRE Y ORIENTACIÓN")</f>
        <v>COMPLETAR LOS CAMPOS DE AÑO, CUATRIMESTRE Y ORIENTACIÓN</v>
      </c>
      <c r="N455" s="86"/>
      <c r="O455" s="86"/>
      <c r="P455" s="87"/>
      <c r="Q455" s="88"/>
      <c r="R455" s="88"/>
      <c r="S455" s="88"/>
      <c r="T455" s="88"/>
      <c r="U455" s="89"/>
      <c r="V455" s="167"/>
    </row>
    <row r="456" spans="1:22" ht="12.75">
      <c r="A456" s="164"/>
      <c r="B456" s="159"/>
      <c r="C456" s="159"/>
      <c r="D456" s="159"/>
      <c r="E456" s="159"/>
      <c r="F456" s="159"/>
      <c r="G456" s="159"/>
      <c r="H456" s="159"/>
      <c r="I456" s="159"/>
      <c r="J456" s="159"/>
      <c r="K456" s="159"/>
      <c r="L456" s="159"/>
      <c r="M456" s="90"/>
      <c r="N456" s="91"/>
      <c r="O456" s="91"/>
      <c r="P456" s="92"/>
      <c r="Q456" s="94"/>
      <c r="R456" s="93"/>
      <c r="S456" s="94"/>
      <c r="T456" s="94"/>
      <c r="U456" s="95"/>
      <c r="V456" s="159"/>
    </row>
    <row r="457" spans="1:22" ht="12.75">
      <c r="A457" s="164"/>
      <c r="B457" s="159"/>
      <c r="C457" s="159"/>
      <c r="D457" s="159"/>
      <c r="E457" s="159"/>
      <c r="F457" s="159"/>
      <c r="G457" s="159"/>
      <c r="H457" s="159"/>
      <c r="I457" s="159"/>
      <c r="J457" s="159"/>
      <c r="K457" s="159"/>
      <c r="L457" s="159"/>
      <c r="M457" s="90"/>
      <c r="N457" s="91"/>
      <c r="O457" s="91"/>
      <c r="P457" s="92"/>
      <c r="Q457" s="94"/>
      <c r="R457" s="93"/>
      <c r="S457" s="94"/>
      <c r="T457" s="94"/>
      <c r="U457" s="95"/>
      <c r="V457" s="159"/>
    </row>
    <row r="458" spans="1:22" ht="12.75">
      <c r="A458" s="164"/>
      <c r="B458" s="159"/>
      <c r="C458" s="159"/>
      <c r="D458" s="159"/>
      <c r="E458" s="159"/>
      <c r="F458" s="159"/>
      <c r="G458" s="159"/>
      <c r="H458" s="159"/>
      <c r="I458" s="159"/>
      <c r="J458" s="159"/>
      <c r="K458" s="159"/>
      <c r="L458" s="159"/>
      <c r="M458" s="90"/>
      <c r="N458" s="91"/>
      <c r="O458" s="91"/>
      <c r="P458" s="96"/>
      <c r="Q458" s="94"/>
      <c r="R458" s="94"/>
      <c r="S458" s="94"/>
      <c r="T458" s="93"/>
      <c r="U458" s="97"/>
      <c r="V458" s="159"/>
    </row>
    <row r="459" spans="1:22" ht="13.5" thickBot="1">
      <c r="A459" s="165"/>
      <c r="B459" s="160"/>
      <c r="C459" s="160"/>
      <c r="D459" s="160"/>
      <c r="E459" s="160"/>
      <c r="F459" s="160"/>
      <c r="G459" s="160"/>
      <c r="H459" s="160"/>
      <c r="I459" s="160"/>
      <c r="J459" s="160"/>
      <c r="K459" s="160"/>
      <c r="L459" s="160"/>
      <c r="M459" s="98"/>
      <c r="N459" s="99"/>
      <c r="O459" s="100"/>
      <c r="P459" s="105"/>
      <c r="Q459" s="102"/>
      <c r="R459" s="102"/>
      <c r="S459" s="102"/>
      <c r="T459" s="103"/>
      <c r="U459" s="104"/>
      <c r="V459" s="160"/>
    </row>
    <row r="460" spans="1:22" ht="12.75">
      <c r="A460" s="163"/>
      <c r="B460" s="158"/>
      <c r="C460" s="166" t="str">
        <f>IFERROR(VLOOKUP(B460,VALIDACIÓN!A:B,2,FALSE),"INDICAR DISTRITO")</f>
        <v>INDICAR DISTRITO</v>
      </c>
      <c r="D460" s="158"/>
      <c r="E460" s="158"/>
      <c r="F460" s="158"/>
      <c r="G460" s="158"/>
      <c r="H460" s="158"/>
      <c r="I460" s="158"/>
      <c r="J460" s="161"/>
      <c r="K460" s="158"/>
      <c r="L460" s="162" t="str">
        <f>CONCATENATE(H460," - ",I460)</f>
        <v xml:space="preserve"> - </v>
      </c>
      <c r="M460" s="85" t="str">
        <f ca="1">IFERROR(__xludf.DUMMYFUNCTION("IFERROR(ArrayFormula(QUERY(TRIM('VALIDACIÓN'!$C$2:$H1254),""SELECT Col2, Col3, Col4 WHERE Col1='""&amp;L460&amp;""'"")),""COMPLETAR LOS CAMPOS DE AÑO, CUATRIMESTRE Y ORIENTACIÓN"")"),"COMPLETAR LOS CAMPOS DE AÑO, CUATRIMESTRE Y ORIENTACIÓN")</f>
        <v>COMPLETAR LOS CAMPOS DE AÑO, CUATRIMESTRE Y ORIENTACIÓN</v>
      </c>
      <c r="N460" s="86"/>
      <c r="O460" s="86"/>
      <c r="P460" s="87"/>
      <c r="Q460" s="88"/>
      <c r="R460" s="88"/>
      <c r="S460" s="88"/>
      <c r="T460" s="88"/>
      <c r="U460" s="89"/>
      <c r="V460" s="167"/>
    </row>
    <row r="461" spans="1:22" ht="12.75">
      <c r="A461" s="164"/>
      <c r="B461" s="159"/>
      <c r="C461" s="159"/>
      <c r="D461" s="159"/>
      <c r="E461" s="159"/>
      <c r="F461" s="159"/>
      <c r="G461" s="159"/>
      <c r="H461" s="159"/>
      <c r="I461" s="159"/>
      <c r="J461" s="159"/>
      <c r="K461" s="159"/>
      <c r="L461" s="159"/>
      <c r="M461" s="90"/>
      <c r="N461" s="91"/>
      <c r="O461" s="91"/>
      <c r="P461" s="92"/>
      <c r="Q461" s="94"/>
      <c r="R461" s="93"/>
      <c r="S461" s="94"/>
      <c r="T461" s="94"/>
      <c r="U461" s="95"/>
      <c r="V461" s="159"/>
    </row>
    <row r="462" spans="1:22" ht="12.75">
      <c r="A462" s="164"/>
      <c r="B462" s="159"/>
      <c r="C462" s="159"/>
      <c r="D462" s="159"/>
      <c r="E462" s="159"/>
      <c r="F462" s="159"/>
      <c r="G462" s="159"/>
      <c r="H462" s="159"/>
      <c r="I462" s="159"/>
      <c r="J462" s="159"/>
      <c r="K462" s="159"/>
      <c r="L462" s="159"/>
      <c r="M462" s="90"/>
      <c r="N462" s="91"/>
      <c r="O462" s="91"/>
      <c r="P462" s="92"/>
      <c r="Q462" s="94"/>
      <c r="R462" s="93"/>
      <c r="S462" s="94"/>
      <c r="T462" s="94"/>
      <c r="U462" s="95"/>
      <c r="V462" s="159"/>
    </row>
    <row r="463" spans="1:22" ht="12.75">
      <c r="A463" s="164"/>
      <c r="B463" s="159"/>
      <c r="C463" s="159"/>
      <c r="D463" s="159"/>
      <c r="E463" s="159"/>
      <c r="F463" s="159"/>
      <c r="G463" s="159"/>
      <c r="H463" s="159"/>
      <c r="I463" s="159"/>
      <c r="J463" s="159"/>
      <c r="K463" s="159"/>
      <c r="L463" s="159"/>
      <c r="M463" s="90"/>
      <c r="N463" s="91"/>
      <c r="O463" s="91"/>
      <c r="P463" s="96"/>
      <c r="Q463" s="94"/>
      <c r="R463" s="94"/>
      <c r="S463" s="94"/>
      <c r="T463" s="93"/>
      <c r="U463" s="97"/>
      <c r="V463" s="159"/>
    </row>
    <row r="464" spans="1:22" ht="13.5" thickBot="1">
      <c r="A464" s="165"/>
      <c r="B464" s="160"/>
      <c r="C464" s="160"/>
      <c r="D464" s="160"/>
      <c r="E464" s="160"/>
      <c r="F464" s="160"/>
      <c r="G464" s="160"/>
      <c r="H464" s="160"/>
      <c r="I464" s="160"/>
      <c r="J464" s="160"/>
      <c r="K464" s="160"/>
      <c r="L464" s="160"/>
      <c r="M464" s="98"/>
      <c r="N464" s="99"/>
      <c r="O464" s="100"/>
      <c r="P464" s="105"/>
      <c r="Q464" s="102"/>
      <c r="R464" s="102"/>
      <c r="S464" s="102"/>
      <c r="T464" s="103"/>
      <c r="U464" s="104"/>
      <c r="V464" s="160"/>
    </row>
    <row r="465" spans="1:22" ht="12.75">
      <c r="A465" s="163"/>
      <c r="B465" s="158"/>
      <c r="C465" s="166" t="str">
        <f>IFERROR(VLOOKUP(B465,VALIDACIÓN!A:B,2,FALSE),"INDICAR DISTRITO")</f>
        <v>INDICAR DISTRITO</v>
      </c>
      <c r="D465" s="158"/>
      <c r="E465" s="158"/>
      <c r="F465" s="158"/>
      <c r="G465" s="158"/>
      <c r="H465" s="158"/>
      <c r="I465" s="158"/>
      <c r="J465" s="161"/>
      <c r="K465" s="158"/>
      <c r="L465" s="162" t="str">
        <f>CONCATENATE(H465," - ",I465)</f>
        <v xml:space="preserve"> - </v>
      </c>
      <c r="M465" s="85" t="str">
        <f ca="1">IFERROR(__xludf.DUMMYFUNCTION("IFERROR(ArrayFormula(QUERY(TRIM('VALIDACIÓN'!$C$2:$H1254),""SELECT Col2, Col3, Col4 WHERE Col1='""&amp;L465&amp;""'"")),""COMPLETAR LOS CAMPOS DE AÑO, CUATRIMESTRE Y ORIENTACIÓN"")"),"COMPLETAR LOS CAMPOS DE AÑO, CUATRIMESTRE Y ORIENTACIÓN")</f>
        <v>COMPLETAR LOS CAMPOS DE AÑO, CUATRIMESTRE Y ORIENTACIÓN</v>
      </c>
      <c r="N465" s="86"/>
      <c r="O465" s="86"/>
      <c r="P465" s="87"/>
      <c r="Q465" s="88"/>
      <c r="R465" s="88"/>
      <c r="S465" s="88"/>
      <c r="T465" s="88"/>
      <c r="U465" s="89"/>
      <c r="V465" s="167"/>
    </row>
    <row r="466" spans="1:22" ht="12.75">
      <c r="A466" s="164"/>
      <c r="B466" s="159"/>
      <c r="C466" s="159"/>
      <c r="D466" s="159"/>
      <c r="E466" s="159"/>
      <c r="F466" s="159"/>
      <c r="G466" s="159"/>
      <c r="H466" s="159"/>
      <c r="I466" s="159"/>
      <c r="J466" s="159"/>
      <c r="K466" s="159"/>
      <c r="L466" s="159"/>
      <c r="M466" s="90"/>
      <c r="N466" s="91"/>
      <c r="O466" s="91"/>
      <c r="P466" s="92"/>
      <c r="Q466" s="94"/>
      <c r="R466" s="93"/>
      <c r="S466" s="94"/>
      <c r="T466" s="94"/>
      <c r="U466" s="95"/>
      <c r="V466" s="159"/>
    </row>
    <row r="467" spans="1:22" ht="12.75">
      <c r="A467" s="164"/>
      <c r="B467" s="159"/>
      <c r="C467" s="159"/>
      <c r="D467" s="159"/>
      <c r="E467" s="159"/>
      <c r="F467" s="159"/>
      <c r="G467" s="159"/>
      <c r="H467" s="159"/>
      <c r="I467" s="159"/>
      <c r="J467" s="159"/>
      <c r="K467" s="159"/>
      <c r="L467" s="159"/>
      <c r="M467" s="90"/>
      <c r="N467" s="91"/>
      <c r="O467" s="91"/>
      <c r="P467" s="92"/>
      <c r="Q467" s="94"/>
      <c r="R467" s="93"/>
      <c r="S467" s="94"/>
      <c r="T467" s="94"/>
      <c r="U467" s="95"/>
      <c r="V467" s="159"/>
    </row>
    <row r="468" spans="1:22" ht="12.75">
      <c r="A468" s="164"/>
      <c r="B468" s="159"/>
      <c r="C468" s="159"/>
      <c r="D468" s="159"/>
      <c r="E468" s="159"/>
      <c r="F468" s="159"/>
      <c r="G468" s="159"/>
      <c r="H468" s="159"/>
      <c r="I468" s="159"/>
      <c r="J468" s="159"/>
      <c r="K468" s="159"/>
      <c r="L468" s="159"/>
      <c r="M468" s="90"/>
      <c r="N468" s="91"/>
      <c r="O468" s="91"/>
      <c r="P468" s="96"/>
      <c r="Q468" s="94"/>
      <c r="R468" s="94"/>
      <c r="S468" s="94"/>
      <c r="T468" s="93"/>
      <c r="U468" s="97"/>
      <c r="V468" s="159"/>
    </row>
    <row r="469" spans="1:22" ht="13.5" thickBot="1">
      <c r="A469" s="165"/>
      <c r="B469" s="160"/>
      <c r="C469" s="160"/>
      <c r="D469" s="160"/>
      <c r="E469" s="160"/>
      <c r="F469" s="160"/>
      <c r="G469" s="160"/>
      <c r="H469" s="160"/>
      <c r="I469" s="160"/>
      <c r="J469" s="160"/>
      <c r="K469" s="160"/>
      <c r="L469" s="160"/>
      <c r="M469" s="98"/>
      <c r="N469" s="99"/>
      <c r="O469" s="100"/>
      <c r="P469" s="105"/>
      <c r="Q469" s="102"/>
      <c r="R469" s="102"/>
      <c r="S469" s="102"/>
      <c r="T469" s="103"/>
      <c r="U469" s="104"/>
      <c r="V469" s="160"/>
    </row>
    <row r="470" spans="1:22" ht="12.75">
      <c r="A470" s="163"/>
      <c r="B470" s="158"/>
      <c r="C470" s="166" t="str">
        <f>IFERROR(VLOOKUP(B470,VALIDACIÓN!A:B,2,FALSE),"INDICAR DISTRITO")</f>
        <v>INDICAR DISTRITO</v>
      </c>
      <c r="D470" s="158"/>
      <c r="E470" s="158"/>
      <c r="F470" s="158"/>
      <c r="G470" s="158"/>
      <c r="H470" s="158"/>
      <c r="I470" s="158"/>
      <c r="J470" s="161"/>
      <c r="K470" s="158"/>
      <c r="L470" s="162" t="str">
        <f>CONCATENATE(H470," - ",I470)</f>
        <v xml:space="preserve"> - </v>
      </c>
      <c r="M470" s="85" t="str">
        <f ca="1">IFERROR(__xludf.DUMMYFUNCTION("IFERROR(ArrayFormula(QUERY(TRIM('VALIDACIÓN'!$C$2:$H1254),""SELECT Col2, Col3, Col4 WHERE Col1='""&amp;L470&amp;""'"")),""COMPLETAR LOS CAMPOS DE AÑO, CUATRIMESTRE Y ORIENTACIÓN"")"),"COMPLETAR LOS CAMPOS DE AÑO, CUATRIMESTRE Y ORIENTACIÓN")</f>
        <v>COMPLETAR LOS CAMPOS DE AÑO, CUATRIMESTRE Y ORIENTACIÓN</v>
      </c>
      <c r="N470" s="86"/>
      <c r="O470" s="86"/>
      <c r="P470" s="87"/>
      <c r="Q470" s="88"/>
      <c r="R470" s="88"/>
      <c r="S470" s="88"/>
      <c r="T470" s="88"/>
      <c r="U470" s="89"/>
      <c r="V470" s="167"/>
    </row>
    <row r="471" spans="1:22" ht="12.75">
      <c r="A471" s="164"/>
      <c r="B471" s="159"/>
      <c r="C471" s="159"/>
      <c r="D471" s="159"/>
      <c r="E471" s="159"/>
      <c r="F471" s="159"/>
      <c r="G471" s="159"/>
      <c r="H471" s="159"/>
      <c r="I471" s="159"/>
      <c r="J471" s="159"/>
      <c r="K471" s="159"/>
      <c r="L471" s="159"/>
      <c r="M471" s="90"/>
      <c r="N471" s="91"/>
      <c r="O471" s="91"/>
      <c r="P471" s="92"/>
      <c r="Q471" s="94"/>
      <c r="R471" s="93"/>
      <c r="S471" s="94"/>
      <c r="T471" s="94"/>
      <c r="U471" s="95"/>
      <c r="V471" s="159"/>
    </row>
    <row r="472" spans="1:22" ht="12.75">
      <c r="A472" s="164"/>
      <c r="B472" s="159"/>
      <c r="C472" s="159"/>
      <c r="D472" s="159"/>
      <c r="E472" s="159"/>
      <c r="F472" s="159"/>
      <c r="G472" s="159"/>
      <c r="H472" s="159"/>
      <c r="I472" s="159"/>
      <c r="J472" s="159"/>
      <c r="K472" s="159"/>
      <c r="L472" s="159"/>
      <c r="M472" s="90"/>
      <c r="N472" s="91"/>
      <c r="O472" s="91"/>
      <c r="P472" s="92"/>
      <c r="Q472" s="94"/>
      <c r="R472" s="93"/>
      <c r="S472" s="94"/>
      <c r="T472" s="94"/>
      <c r="U472" s="95"/>
      <c r="V472" s="159"/>
    </row>
    <row r="473" spans="1:22" ht="12.75">
      <c r="A473" s="164"/>
      <c r="B473" s="159"/>
      <c r="C473" s="159"/>
      <c r="D473" s="159"/>
      <c r="E473" s="159"/>
      <c r="F473" s="159"/>
      <c r="G473" s="159"/>
      <c r="H473" s="159"/>
      <c r="I473" s="159"/>
      <c r="J473" s="159"/>
      <c r="K473" s="159"/>
      <c r="L473" s="159"/>
      <c r="M473" s="90"/>
      <c r="N473" s="91"/>
      <c r="O473" s="91"/>
      <c r="P473" s="96"/>
      <c r="Q473" s="94"/>
      <c r="R473" s="94"/>
      <c r="S473" s="94"/>
      <c r="T473" s="93"/>
      <c r="U473" s="97"/>
      <c r="V473" s="159"/>
    </row>
    <row r="474" spans="1:22" ht="13.5" thickBot="1">
      <c r="A474" s="165"/>
      <c r="B474" s="160"/>
      <c r="C474" s="160"/>
      <c r="D474" s="160"/>
      <c r="E474" s="160"/>
      <c r="F474" s="160"/>
      <c r="G474" s="160"/>
      <c r="H474" s="160"/>
      <c r="I474" s="160"/>
      <c r="J474" s="160"/>
      <c r="K474" s="160"/>
      <c r="L474" s="160"/>
      <c r="M474" s="98"/>
      <c r="N474" s="99"/>
      <c r="O474" s="100"/>
      <c r="P474" s="105"/>
      <c r="Q474" s="102"/>
      <c r="R474" s="102"/>
      <c r="S474" s="102"/>
      <c r="T474" s="103"/>
      <c r="U474" s="104"/>
      <c r="V474" s="160"/>
    </row>
    <row r="475" spans="1:22" ht="12.75">
      <c r="A475" s="163"/>
      <c r="B475" s="158"/>
      <c r="C475" s="166" t="str">
        <f>IFERROR(VLOOKUP(B475,VALIDACIÓN!A:B,2,FALSE),"INDICAR DISTRITO")</f>
        <v>INDICAR DISTRITO</v>
      </c>
      <c r="D475" s="158"/>
      <c r="E475" s="158"/>
      <c r="F475" s="158"/>
      <c r="G475" s="158"/>
      <c r="H475" s="158"/>
      <c r="I475" s="158"/>
      <c r="J475" s="161"/>
      <c r="K475" s="158"/>
      <c r="L475" s="162" t="str">
        <f>CONCATENATE(H475," - ",I475)</f>
        <v xml:space="preserve"> - </v>
      </c>
      <c r="M475" s="85" t="str">
        <f ca="1">IFERROR(__xludf.DUMMYFUNCTION("IFERROR(ArrayFormula(QUERY(TRIM('VALIDACIÓN'!$C$2:$H1254),""SELECT Col2, Col3, Col4 WHERE Col1='""&amp;L475&amp;""'"")),""COMPLETAR LOS CAMPOS DE AÑO, CUATRIMESTRE Y ORIENTACIÓN"")"),"COMPLETAR LOS CAMPOS DE AÑO, CUATRIMESTRE Y ORIENTACIÓN")</f>
        <v>COMPLETAR LOS CAMPOS DE AÑO, CUATRIMESTRE Y ORIENTACIÓN</v>
      </c>
      <c r="N475" s="86"/>
      <c r="O475" s="86"/>
      <c r="P475" s="87"/>
      <c r="Q475" s="88"/>
      <c r="R475" s="88"/>
      <c r="S475" s="88"/>
      <c r="T475" s="88"/>
      <c r="U475" s="89"/>
      <c r="V475" s="167"/>
    </row>
    <row r="476" spans="1:22" ht="12.75">
      <c r="A476" s="164"/>
      <c r="B476" s="159"/>
      <c r="C476" s="159"/>
      <c r="D476" s="159"/>
      <c r="E476" s="159"/>
      <c r="F476" s="159"/>
      <c r="G476" s="159"/>
      <c r="H476" s="159"/>
      <c r="I476" s="159"/>
      <c r="J476" s="159"/>
      <c r="K476" s="159"/>
      <c r="L476" s="159"/>
      <c r="M476" s="90"/>
      <c r="N476" s="91"/>
      <c r="O476" s="91"/>
      <c r="P476" s="92"/>
      <c r="Q476" s="94"/>
      <c r="R476" s="93"/>
      <c r="S476" s="94"/>
      <c r="T476" s="94"/>
      <c r="U476" s="95"/>
      <c r="V476" s="159"/>
    </row>
    <row r="477" spans="1:22" ht="12.75">
      <c r="A477" s="164"/>
      <c r="B477" s="159"/>
      <c r="C477" s="159"/>
      <c r="D477" s="159"/>
      <c r="E477" s="159"/>
      <c r="F477" s="159"/>
      <c r="G477" s="159"/>
      <c r="H477" s="159"/>
      <c r="I477" s="159"/>
      <c r="J477" s="159"/>
      <c r="K477" s="159"/>
      <c r="L477" s="159"/>
      <c r="M477" s="90"/>
      <c r="N477" s="91"/>
      <c r="O477" s="91"/>
      <c r="P477" s="92"/>
      <c r="Q477" s="94"/>
      <c r="R477" s="93"/>
      <c r="S477" s="94"/>
      <c r="T477" s="94"/>
      <c r="U477" s="95"/>
      <c r="V477" s="159"/>
    </row>
    <row r="478" spans="1:22" ht="12.75">
      <c r="A478" s="164"/>
      <c r="B478" s="159"/>
      <c r="C478" s="159"/>
      <c r="D478" s="159"/>
      <c r="E478" s="159"/>
      <c r="F478" s="159"/>
      <c r="G478" s="159"/>
      <c r="H478" s="159"/>
      <c r="I478" s="159"/>
      <c r="J478" s="159"/>
      <c r="K478" s="159"/>
      <c r="L478" s="159"/>
      <c r="M478" s="90"/>
      <c r="N478" s="91"/>
      <c r="O478" s="91"/>
      <c r="P478" s="96"/>
      <c r="Q478" s="94"/>
      <c r="R478" s="94"/>
      <c r="S478" s="94"/>
      <c r="T478" s="93"/>
      <c r="U478" s="97"/>
      <c r="V478" s="159"/>
    </row>
    <row r="479" spans="1:22" ht="13.5" thickBot="1">
      <c r="A479" s="165"/>
      <c r="B479" s="160"/>
      <c r="C479" s="160"/>
      <c r="D479" s="160"/>
      <c r="E479" s="160"/>
      <c r="F479" s="160"/>
      <c r="G479" s="160"/>
      <c r="H479" s="160"/>
      <c r="I479" s="160"/>
      <c r="J479" s="160"/>
      <c r="K479" s="160"/>
      <c r="L479" s="160"/>
      <c r="M479" s="98"/>
      <c r="N479" s="99"/>
      <c r="O479" s="100"/>
      <c r="P479" s="105"/>
      <c r="Q479" s="102"/>
      <c r="R479" s="102"/>
      <c r="S479" s="102"/>
      <c r="T479" s="103"/>
      <c r="U479" s="104"/>
      <c r="V479" s="160"/>
    </row>
    <row r="480" spans="1:22" ht="12.75">
      <c r="A480" s="163"/>
      <c r="B480" s="158"/>
      <c r="C480" s="166" t="str">
        <f>IFERROR(VLOOKUP(B480,VALIDACIÓN!A:B,2,FALSE),"INDICAR DISTRITO")</f>
        <v>INDICAR DISTRITO</v>
      </c>
      <c r="D480" s="158"/>
      <c r="E480" s="158"/>
      <c r="F480" s="158"/>
      <c r="G480" s="158"/>
      <c r="H480" s="158"/>
      <c r="I480" s="158"/>
      <c r="J480" s="161"/>
      <c r="K480" s="158"/>
      <c r="L480" s="162" t="str">
        <f>CONCATENATE(H480," - ",I480)</f>
        <v xml:space="preserve"> - </v>
      </c>
      <c r="M480" s="85" t="str">
        <f ca="1">IFERROR(__xludf.DUMMYFUNCTION("IFERROR(ArrayFormula(QUERY(TRIM('VALIDACIÓN'!$C$2:$H1254),""SELECT Col2, Col3, Col4 WHERE Col1='""&amp;L480&amp;""'"")),""COMPLETAR LOS CAMPOS DE AÑO, CUATRIMESTRE Y ORIENTACIÓN"")"),"COMPLETAR LOS CAMPOS DE AÑO, CUATRIMESTRE Y ORIENTACIÓN")</f>
        <v>COMPLETAR LOS CAMPOS DE AÑO, CUATRIMESTRE Y ORIENTACIÓN</v>
      </c>
      <c r="N480" s="86"/>
      <c r="O480" s="86"/>
      <c r="P480" s="87"/>
      <c r="Q480" s="88"/>
      <c r="R480" s="88"/>
      <c r="S480" s="88"/>
      <c r="T480" s="88"/>
      <c r="U480" s="89"/>
      <c r="V480" s="167"/>
    </row>
    <row r="481" spans="1:22" ht="12.75">
      <c r="A481" s="164"/>
      <c r="B481" s="159"/>
      <c r="C481" s="159"/>
      <c r="D481" s="159"/>
      <c r="E481" s="159"/>
      <c r="F481" s="159"/>
      <c r="G481" s="159"/>
      <c r="H481" s="159"/>
      <c r="I481" s="159"/>
      <c r="J481" s="159"/>
      <c r="K481" s="159"/>
      <c r="L481" s="159"/>
      <c r="M481" s="90"/>
      <c r="N481" s="91"/>
      <c r="O481" s="91"/>
      <c r="P481" s="92"/>
      <c r="Q481" s="94"/>
      <c r="R481" s="93"/>
      <c r="S481" s="94"/>
      <c r="T481" s="94"/>
      <c r="U481" s="95"/>
      <c r="V481" s="159"/>
    </row>
    <row r="482" spans="1:22" ht="12.75">
      <c r="A482" s="164"/>
      <c r="B482" s="159"/>
      <c r="C482" s="159"/>
      <c r="D482" s="159"/>
      <c r="E482" s="159"/>
      <c r="F482" s="159"/>
      <c r="G482" s="159"/>
      <c r="H482" s="159"/>
      <c r="I482" s="159"/>
      <c r="J482" s="159"/>
      <c r="K482" s="159"/>
      <c r="L482" s="159"/>
      <c r="M482" s="90"/>
      <c r="N482" s="91"/>
      <c r="O482" s="91"/>
      <c r="P482" s="92"/>
      <c r="Q482" s="94"/>
      <c r="R482" s="93"/>
      <c r="S482" s="94"/>
      <c r="T482" s="94"/>
      <c r="U482" s="95"/>
      <c r="V482" s="159"/>
    </row>
    <row r="483" spans="1:22" ht="12.75">
      <c r="A483" s="164"/>
      <c r="B483" s="159"/>
      <c r="C483" s="159"/>
      <c r="D483" s="159"/>
      <c r="E483" s="159"/>
      <c r="F483" s="159"/>
      <c r="G483" s="159"/>
      <c r="H483" s="159"/>
      <c r="I483" s="159"/>
      <c r="J483" s="159"/>
      <c r="K483" s="159"/>
      <c r="L483" s="159"/>
      <c r="M483" s="90"/>
      <c r="N483" s="91"/>
      <c r="O483" s="91"/>
      <c r="P483" s="96"/>
      <c r="Q483" s="94"/>
      <c r="R483" s="94"/>
      <c r="S483" s="94"/>
      <c r="T483" s="93"/>
      <c r="U483" s="97"/>
      <c r="V483" s="159"/>
    </row>
    <row r="484" spans="1:22" ht="13.5" thickBot="1">
      <c r="A484" s="165"/>
      <c r="B484" s="160"/>
      <c r="C484" s="160"/>
      <c r="D484" s="160"/>
      <c r="E484" s="160"/>
      <c r="F484" s="160"/>
      <c r="G484" s="160"/>
      <c r="H484" s="160"/>
      <c r="I484" s="160"/>
      <c r="J484" s="160"/>
      <c r="K484" s="160"/>
      <c r="L484" s="160"/>
      <c r="M484" s="98"/>
      <c r="N484" s="99"/>
      <c r="O484" s="100"/>
      <c r="P484" s="105"/>
      <c r="Q484" s="102"/>
      <c r="R484" s="102"/>
      <c r="S484" s="102"/>
      <c r="T484" s="103"/>
      <c r="U484" s="104"/>
      <c r="V484" s="160"/>
    </row>
    <row r="485" spans="1:22" ht="12.75">
      <c r="A485" s="163"/>
      <c r="B485" s="158"/>
      <c r="C485" s="166" t="str">
        <f>IFERROR(VLOOKUP(B485,VALIDACIÓN!A:B,2,FALSE),"INDICAR DISTRITO")</f>
        <v>INDICAR DISTRITO</v>
      </c>
      <c r="D485" s="158"/>
      <c r="E485" s="158"/>
      <c r="F485" s="158"/>
      <c r="G485" s="158"/>
      <c r="H485" s="158"/>
      <c r="I485" s="158"/>
      <c r="J485" s="161"/>
      <c r="K485" s="158"/>
      <c r="L485" s="162" t="str">
        <f>CONCATENATE(H485," - ",I485)</f>
        <v xml:space="preserve"> - </v>
      </c>
      <c r="M485" s="85" t="str">
        <f ca="1">IFERROR(__xludf.DUMMYFUNCTION("IFERROR(ArrayFormula(QUERY(TRIM('VALIDACIÓN'!$C$2:$H1254),""SELECT Col2, Col3, Col4 WHERE Col1='""&amp;L485&amp;""'"")),""COMPLETAR LOS CAMPOS DE AÑO, CUATRIMESTRE Y ORIENTACIÓN"")"),"COMPLETAR LOS CAMPOS DE AÑO, CUATRIMESTRE Y ORIENTACIÓN")</f>
        <v>COMPLETAR LOS CAMPOS DE AÑO, CUATRIMESTRE Y ORIENTACIÓN</v>
      </c>
      <c r="N485" s="86"/>
      <c r="O485" s="86"/>
      <c r="P485" s="87"/>
      <c r="Q485" s="88"/>
      <c r="R485" s="88"/>
      <c r="S485" s="88"/>
      <c r="T485" s="88"/>
      <c r="U485" s="89"/>
      <c r="V485" s="167"/>
    </row>
    <row r="486" spans="1:22" ht="12.75">
      <c r="A486" s="164"/>
      <c r="B486" s="159"/>
      <c r="C486" s="159"/>
      <c r="D486" s="159"/>
      <c r="E486" s="159"/>
      <c r="F486" s="159"/>
      <c r="G486" s="159"/>
      <c r="H486" s="159"/>
      <c r="I486" s="159"/>
      <c r="J486" s="159"/>
      <c r="K486" s="159"/>
      <c r="L486" s="159"/>
      <c r="M486" s="90"/>
      <c r="N486" s="91"/>
      <c r="O486" s="91"/>
      <c r="P486" s="92"/>
      <c r="Q486" s="94"/>
      <c r="R486" s="93"/>
      <c r="S486" s="94"/>
      <c r="T486" s="94"/>
      <c r="U486" s="95"/>
      <c r="V486" s="159"/>
    </row>
    <row r="487" spans="1:22" ht="12.75">
      <c r="A487" s="164"/>
      <c r="B487" s="159"/>
      <c r="C487" s="159"/>
      <c r="D487" s="159"/>
      <c r="E487" s="159"/>
      <c r="F487" s="159"/>
      <c r="G487" s="159"/>
      <c r="H487" s="159"/>
      <c r="I487" s="159"/>
      <c r="J487" s="159"/>
      <c r="K487" s="159"/>
      <c r="L487" s="159"/>
      <c r="M487" s="90"/>
      <c r="N487" s="91"/>
      <c r="O487" s="91"/>
      <c r="P487" s="92"/>
      <c r="Q487" s="94"/>
      <c r="R487" s="93"/>
      <c r="S487" s="94"/>
      <c r="T487" s="94"/>
      <c r="U487" s="95"/>
      <c r="V487" s="159"/>
    </row>
    <row r="488" spans="1:22" ht="12.75">
      <c r="A488" s="164"/>
      <c r="B488" s="159"/>
      <c r="C488" s="159"/>
      <c r="D488" s="159"/>
      <c r="E488" s="159"/>
      <c r="F488" s="159"/>
      <c r="G488" s="159"/>
      <c r="H488" s="159"/>
      <c r="I488" s="159"/>
      <c r="J488" s="159"/>
      <c r="K488" s="159"/>
      <c r="L488" s="159"/>
      <c r="M488" s="90"/>
      <c r="N488" s="91"/>
      <c r="O488" s="91"/>
      <c r="P488" s="96"/>
      <c r="Q488" s="94"/>
      <c r="R488" s="94"/>
      <c r="S488" s="94"/>
      <c r="T488" s="93"/>
      <c r="U488" s="97"/>
      <c r="V488" s="159"/>
    </row>
    <row r="489" spans="1:22" ht="13.5" thickBot="1">
      <c r="A489" s="165"/>
      <c r="B489" s="160"/>
      <c r="C489" s="160"/>
      <c r="D489" s="160"/>
      <c r="E489" s="160"/>
      <c r="F489" s="160"/>
      <c r="G489" s="160"/>
      <c r="H489" s="160"/>
      <c r="I489" s="160"/>
      <c r="J489" s="160"/>
      <c r="K489" s="160"/>
      <c r="L489" s="160"/>
      <c r="M489" s="98"/>
      <c r="N489" s="99"/>
      <c r="O489" s="100"/>
      <c r="P489" s="105"/>
      <c r="Q489" s="102"/>
      <c r="R489" s="102"/>
      <c r="S489" s="102"/>
      <c r="T489" s="103"/>
      <c r="U489" s="104"/>
      <c r="V489" s="160"/>
    </row>
    <row r="490" spans="1:22" ht="12.75">
      <c r="A490" s="163"/>
      <c r="B490" s="158"/>
      <c r="C490" s="166" t="str">
        <f>IFERROR(VLOOKUP(B490,VALIDACIÓN!A:B,2,FALSE),"INDICAR DISTRITO")</f>
        <v>INDICAR DISTRITO</v>
      </c>
      <c r="D490" s="158"/>
      <c r="E490" s="158"/>
      <c r="F490" s="158"/>
      <c r="G490" s="158"/>
      <c r="H490" s="158"/>
      <c r="I490" s="158"/>
      <c r="J490" s="161"/>
      <c r="K490" s="158"/>
      <c r="L490" s="162" t="str">
        <f>CONCATENATE(H490," - ",I490)</f>
        <v xml:space="preserve"> - </v>
      </c>
      <c r="M490" s="85" t="str">
        <f ca="1">IFERROR(__xludf.DUMMYFUNCTION("IFERROR(ArrayFormula(QUERY(TRIM('VALIDACIÓN'!$C$2:$H1254),""SELECT Col2, Col3, Col4 WHERE Col1='""&amp;L490&amp;""'"")),""COMPLETAR LOS CAMPOS DE AÑO, CUATRIMESTRE Y ORIENTACIÓN"")"),"COMPLETAR LOS CAMPOS DE AÑO, CUATRIMESTRE Y ORIENTACIÓN")</f>
        <v>COMPLETAR LOS CAMPOS DE AÑO, CUATRIMESTRE Y ORIENTACIÓN</v>
      </c>
      <c r="N490" s="86"/>
      <c r="O490" s="86"/>
      <c r="P490" s="87"/>
      <c r="Q490" s="88"/>
      <c r="R490" s="88"/>
      <c r="S490" s="88"/>
      <c r="T490" s="88"/>
      <c r="U490" s="89"/>
      <c r="V490" s="167"/>
    </row>
    <row r="491" spans="1:22" ht="12.75">
      <c r="A491" s="164"/>
      <c r="B491" s="159"/>
      <c r="C491" s="159"/>
      <c r="D491" s="159"/>
      <c r="E491" s="159"/>
      <c r="F491" s="159"/>
      <c r="G491" s="159"/>
      <c r="H491" s="159"/>
      <c r="I491" s="159"/>
      <c r="J491" s="159"/>
      <c r="K491" s="159"/>
      <c r="L491" s="159"/>
      <c r="M491" s="90"/>
      <c r="N491" s="91"/>
      <c r="O491" s="91"/>
      <c r="P491" s="92"/>
      <c r="Q491" s="94"/>
      <c r="R491" s="93"/>
      <c r="S491" s="94"/>
      <c r="T491" s="94"/>
      <c r="U491" s="95"/>
      <c r="V491" s="159"/>
    </row>
    <row r="492" spans="1:22" ht="12.75">
      <c r="A492" s="164"/>
      <c r="B492" s="159"/>
      <c r="C492" s="159"/>
      <c r="D492" s="159"/>
      <c r="E492" s="159"/>
      <c r="F492" s="159"/>
      <c r="G492" s="159"/>
      <c r="H492" s="159"/>
      <c r="I492" s="159"/>
      <c r="J492" s="159"/>
      <c r="K492" s="159"/>
      <c r="L492" s="159"/>
      <c r="M492" s="90"/>
      <c r="N492" s="91"/>
      <c r="O492" s="91"/>
      <c r="P492" s="92"/>
      <c r="Q492" s="94"/>
      <c r="R492" s="93"/>
      <c r="S492" s="94"/>
      <c r="T492" s="94"/>
      <c r="U492" s="95"/>
      <c r="V492" s="159"/>
    </row>
    <row r="493" spans="1:22" ht="12.75">
      <c r="A493" s="164"/>
      <c r="B493" s="159"/>
      <c r="C493" s="159"/>
      <c r="D493" s="159"/>
      <c r="E493" s="159"/>
      <c r="F493" s="159"/>
      <c r="G493" s="159"/>
      <c r="H493" s="159"/>
      <c r="I493" s="159"/>
      <c r="J493" s="159"/>
      <c r="K493" s="159"/>
      <c r="L493" s="159"/>
      <c r="M493" s="90"/>
      <c r="N493" s="91"/>
      <c r="O493" s="91"/>
      <c r="P493" s="96"/>
      <c r="Q493" s="94"/>
      <c r="R493" s="94"/>
      <c r="S493" s="94"/>
      <c r="T493" s="93"/>
      <c r="U493" s="97"/>
      <c r="V493" s="159"/>
    </row>
    <row r="494" spans="1:22" ht="13.5" thickBot="1">
      <c r="A494" s="165"/>
      <c r="B494" s="160"/>
      <c r="C494" s="160"/>
      <c r="D494" s="160"/>
      <c r="E494" s="160"/>
      <c r="F494" s="160"/>
      <c r="G494" s="160"/>
      <c r="H494" s="160"/>
      <c r="I494" s="160"/>
      <c r="J494" s="160"/>
      <c r="K494" s="160"/>
      <c r="L494" s="160"/>
      <c r="M494" s="98"/>
      <c r="N494" s="99"/>
      <c r="O494" s="100"/>
      <c r="P494" s="105"/>
      <c r="Q494" s="102"/>
      <c r="R494" s="102"/>
      <c r="S494" s="102"/>
      <c r="T494" s="103"/>
      <c r="U494" s="104"/>
      <c r="V494" s="160"/>
    </row>
    <row r="495" spans="1:22" ht="12.75">
      <c r="A495" s="163"/>
      <c r="B495" s="158"/>
      <c r="C495" s="166" t="str">
        <f>IFERROR(VLOOKUP(B495,VALIDACIÓN!A:B,2,FALSE),"INDICAR DISTRITO")</f>
        <v>INDICAR DISTRITO</v>
      </c>
      <c r="D495" s="158"/>
      <c r="E495" s="158"/>
      <c r="F495" s="158"/>
      <c r="G495" s="158"/>
      <c r="H495" s="158"/>
      <c r="I495" s="158"/>
      <c r="J495" s="161"/>
      <c r="K495" s="158"/>
      <c r="L495" s="162" t="str">
        <f>CONCATENATE(H495," - ",I495)</f>
        <v xml:space="preserve"> - </v>
      </c>
      <c r="M495" s="85" t="str">
        <f ca="1">IFERROR(__xludf.DUMMYFUNCTION("IFERROR(ArrayFormula(QUERY(TRIM('VALIDACIÓN'!$C$2:$H1254),""SELECT Col2, Col3, Col4 WHERE Col1='""&amp;L495&amp;""'"")),""COMPLETAR LOS CAMPOS DE AÑO, CUATRIMESTRE Y ORIENTACIÓN"")"),"COMPLETAR LOS CAMPOS DE AÑO, CUATRIMESTRE Y ORIENTACIÓN")</f>
        <v>COMPLETAR LOS CAMPOS DE AÑO, CUATRIMESTRE Y ORIENTACIÓN</v>
      </c>
      <c r="N495" s="86"/>
      <c r="O495" s="86"/>
      <c r="P495" s="87"/>
      <c r="Q495" s="88"/>
      <c r="R495" s="88"/>
      <c r="S495" s="88"/>
      <c r="T495" s="88"/>
      <c r="U495" s="89"/>
      <c r="V495" s="167"/>
    </row>
    <row r="496" spans="1:22" ht="12.75">
      <c r="A496" s="164"/>
      <c r="B496" s="159"/>
      <c r="C496" s="159"/>
      <c r="D496" s="159"/>
      <c r="E496" s="159"/>
      <c r="F496" s="159"/>
      <c r="G496" s="159"/>
      <c r="H496" s="159"/>
      <c r="I496" s="159"/>
      <c r="J496" s="159"/>
      <c r="K496" s="159"/>
      <c r="L496" s="159"/>
      <c r="M496" s="90"/>
      <c r="N496" s="91"/>
      <c r="O496" s="91"/>
      <c r="P496" s="92"/>
      <c r="Q496" s="94"/>
      <c r="R496" s="93"/>
      <c r="S496" s="94"/>
      <c r="T496" s="94"/>
      <c r="U496" s="95"/>
      <c r="V496" s="159"/>
    </row>
    <row r="497" spans="1:22" ht="12.75">
      <c r="A497" s="164"/>
      <c r="B497" s="159"/>
      <c r="C497" s="159"/>
      <c r="D497" s="159"/>
      <c r="E497" s="159"/>
      <c r="F497" s="159"/>
      <c r="G497" s="159"/>
      <c r="H497" s="159"/>
      <c r="I497" s="159"/>
      <c r="J497" s="159"/>
      <c r="K497" s="159"/>
      <c r="L497" s="159"/>
      <c r="M497" s="90"/>
      <c r="N497" s="91"/>
      <c r="O497" s="91"/>
      <c r="P497" s="92"/>
      <c r="Q497" s="94"/>
      <c r="R497" s="93"/>
      <c r="S497" s="94"/>
      <c r="T497" s="94"/>
      <c r="U497" s="95"/>
      <c r="V497" s="159"/>
    </row>
    <row r="498" spans="1:22" ht="12.75">
      <c r="A498" s="164"/>
      <c r="B498" s="159"/>
      <c r="C498" s="159"/>
      <c r="D498" s="159"/>
      <c r="E498" s="159"/>
      <c r="F498" s="159"/>
      <c r="G498" s="159"/>
      <c r="H498" s="159"/>
      <c r="I498" s="159"/>
      <c r="J498" s="159"/>
      <c r="K498" s="159"/>
      <c r="L498" s="159"/>
      <c r="M498" s="90"/>
      <c r="N498" s="91"/>
      <c r="O498" s="91"/>
      <c r="P498" s="96"/>
      <c r="Q498" s="94"/>
      <c r="R498" s="94"/>
      <c r="S498" s="94"/>
      <c r="T498" s="93"/>
      <c r="U498" s="97"/>
      <c r="V498" s="159"/>
    </row>
    <row r="499" spans="1:22" ht="13.5" thickBot="1">
      <c r="A499" s="165"/>
      <c r="B499" s="160"/>
      <c r="C499" s="160"/>
      <c r="D499" s="160"/>
      <c r="E499" s="160"/>
      <c r="F499" s="160"/>
      <c r="G499" s="160"/>
      <c r="H499" s="160"/>
      <c r="I499" s="160"/>
      <c r="J499" s="160"/>
      <c r="K499" s="160"/>
      <c r="L499" s="160"/>
      <c r="M499" s="98"/>
      <c r="N499" s="99"/>
      <c r="O499" s="100"/>
      <c r="P499" s="105"/>
      <c r="Q499" s="102"/>
      <c r="R499" s="102"/>
      <c r="S499" s="102"/>
      <c r="T499" s="103"/>
      <c r="U499" s="104"/>
      <c r="V499" s="160"/>
    </row>
    <row r="500" spans="1:22" ht="12.75">
      <c r="A500" s="163"/>
      <c r="B500" s="158"/>
      <c r="C500" s="166" t="str">
        <f>IFERROR(VLOOKUP(B500,VALIDACIÓN!A:B,2,FALSE),"INDICAR DISTRITO")</f>
        <v>INDICAR DISTRITO</v>
      </c>
      <c r="D500" s="158"/>
      <c r="E500" s="158"/>
      <c r="F500" s="158"/>
      <c r="G500" s="158"/>
      <c r="H500" s="158"/>
      <c r="I500" s="158"/>
      <c r="J500" s="161"/>
      <c r="K500" s="158"/>
      <c r="L500" s="162" t="str">
        <f>CONCATENATE(H500," - ",I500)</f>
        <v xml:space="preserve"> - </v>
      </c>
      <c r="M500" s="85" t="str">
        <f ca="1">IFERROR(__xludf.DUMMYFUNCTION("IFERROR(ArrayFormula(QUERY(TRIM('VALIDACIÓN'!$C$2:$H1254),""SELECT Col2, Col3, Col4 WHERE Col1='""&amp;L500&amp;""'"")),""COMPLETAR LOS CAMPOS DE AÑO, CUATRIMESTRE Y ORIENTACIÓN"")"),"COMPLETAR LOS CAMPOS DE AÑO, CUATRIMESTRE Y ORIENTACIÓN")</f>
        <v>COMPLETAR LOS CAMPOS DE AÑO, CUATRIMESTRE Y ORIENTACIÓN</v>
      </c>
      <c r="N500" s="86"/>
      <c r="O500" s="86"/>
      <c r="P500" s="87"/>
      <c r="Q500" s="88"/>
      <c r="R500" s="88"/>
      <c r="S500" s="88"/>
      <c r="T500" s="88"/>
      <c r="U500" s="89"/>
      <c r="V500" s="167"/>
    </row>
    <row r="501" spans="1:22" ht="12.75">
      <c r="A501" s="164"/>
      <c r="B501" s="159"/>
      <c r="C501" s="159"/>
      <c r="D501" s="159"/>
      <c r="E501" s="159"/>
      <c r="F501" s="159"/>
      <c r="G501" s="159"/>
      <c r="H501" s="159"/>
      <c r="I501" s="159"/>
      <c r="J501" s="159"/>
      <c r="K501" s="159"/>
      <c r="L501" s="159"/>
      <c r="M501" s="90"/>
      <c r="N501" s="91"/>
      <c r="O501" s="91"/>
      <c r="P501" s="92"/>
      <c r="Q501" s="94"/>
      <c r="R501" s="93"/>
      <c r="S501" s="94"/>
      <c r="T501" s="94"/>
      <c r="U501" s="95"/>
      <c r="V501" s="159"/>
    </row>
    <row r="502" spans="1:22" ht="12.75">
      <c r="A502" s="164"/>
      <c r="B502" s="159"/>
      <c r="C502" s="159"/>
      <c r="D502" s="159"/>
      <c r="E502" s="159"/>
      <c r="F502" s="159"/>
      <c r="G502" s="159"/>
      <c r="H502" s="159"/>
      <c r="I502" s="159"/>
      <c r="J502" s="159"/>
      <c r="K502" s="159"/>
      <c r="L502" s="159"/>
      <c r="M502" s="90"/>
      <c r="N502" s="91"/>
      <c r="O502" s="91"/>
      <c r="P502" s="92"/>
      <c r="Q502" s="94"/>
      <c r="R502" s="93"/>
      <c r="S502" s="94"/>
      <c r="T502" s="94"/>
      <c r="U502" s="95"/>
      <c r="V502" s="159"/>
    </row>
    <row r="503" spans="1:22" ht="12.75">
      <c r="A503" s="164"/>
      <c r="B503" s="159"/>
      <c r="C503" s="159"/>
      <c r="D503" s="159"/>
      <c r="E503" s="159"/>
      <c r="F503" s="159"/>
      <c r="G503" s="159"/>
      <c r="H503" s="159"/>
      <c r="I503" s="159"/>
      <c r="J503" s="159"/>
      <c r="K503" s="159"/>
      <c r="L503" s="159"/>
      <c r="M503" s="90"/>
      <c r="N503" s="91"/>
      <c r="O503" s="91"/>
      <c r="P503" s="96"/>
      <c r="Q503" s="94"/>
      <c r="R503" s="94"/>
      <c r="S503" s="94"/>
      <c r="T503" s="93"/>
      <c r="U503" s="97"/>
      <c r="V503" s="159"/>
    </row>
    <row r="504" spans="1:22" ht="13.5" thickBot="1">
      <c r="A504" s="165"/>
      <c r="B504" s="160"/>
      <c r="C504" s="160"/>
      <c r="D504" s="160"/>
      <c r="E504" s="160"/>
      <c r="F504" s="160"/>
      <c r="G504" s="160"/>
      <c r="H504" s="160"/>
      <c r="I504" s="160"/>
      <c r="J504" s="160"/>
      <c r="K504" s="160"/>
      <c r="L504" s="160"/>
      <c r="M504" s="98"/>
      <c r="N504" s="99"/>
      <c r="O504" s="100"/>
      <c r="P504" s="105"/>
      <c r="Q504" s="102"/>
      <c r="R504" s="102"/>
      <c r="S504" s="102"/>
      <c r="T504" s="103"/>
      <c r="U504" s="104"/>
      <c r="V504" s="160"/>
    </row>
    <row r="505" spans="1:22" ht="12.75">
      <c r="A505" s="163"/>
      <c r="B505" s="158"/>
      <c r="C505" s="166" t="str">
        <f>IFERROR(VLOOKUP(B505,VALIDACIÓN!A:B,2,FALSE),"INDICAR DISTRITO")</f>
        <v>INDICAR DISTRITO</v>
      </c>
      <c r="D505" s="158"/>
      <c r="E505" s="158"/>
      <c r="F505" s="158"/>
      <c r="G505" s="158"/>
      <c r="H505" s="158"/>
      <c r="I505" s="158"/>
      <c r="J505" s="161"/>
      <c r="K505" s="158"/>
      <c r="L505" s="162" t="str">
        <f>CONCATENATE(H505," - ",I505)</f>
        <v xml:space="preserve"> - </v>
      </c>
      <c r="M505" s="85" t="str">
        <f ca="1">IFERROR(__xludf.DUMMYFUNCTION("IFERROR(ArrayFormula(QUERY(TRIM('VALIDACIÓN'!$C$2:$H1254),""SELECT Col2, Col3, Col4 WHERE Col1='""&amp;L505&amp;""'"")),""COMPLETAR LOS CAMPOS DE AÑO, CUATRIMESTRE Y ORIENTACIÓN"")"),"COMPLETAR LOS CAMPOS DE AÑO, CUATRIMESTRE Y ORIENTACIÓN")</f>
        <v>COMPLETAR LOS CAMPOS DE AÑO, CUATRIMESTRE Y ORIENTACIÓN</v>
      </c>
      <c r="N505" s="86"/>
      <c r="O505" s="86"/>
      <c r="P505" s="87"/>
      <c r="Q505" s="88"/>
      <c r="R505" s="88"/>
      <c r="S505" s="88"/>
      <c r="T505" s="88"/>
      <c r="U505" s="89"/>
      <c r="V505" s="167"/>
    </row>
    <row r="506" spans="1:22" ht="12.75">
      <c r="A506" s="164"/>
      <c r="B506" s="159"/>
      <c r="C506" s="159"/>
      <c r="D506" s="159"/>
      <c r="E506" s="159"/>
      <c r="F506" s="159"/>
      <c r="G506" s="159"/>
      <c r="H506" s="159"/>
      <c r="I506" s="159"/>
      <c r="J506" s="159"/>
      <c r="K506" s="159"/>
      <c r="L506" s="159"/>
      <c r="M506" s="90"/>
      <c r="N506" s="91"/>
      <c r="O506" s="91"/>
      <c r="P506" s="92"/>
      <c r="Q506" s="94"/>
      <c r="R506" s="93"/>
      <c r="S506" s="94"/>
      <c r="T506" s="94"/>
      <c r="U506" s="95"/>
      <c r="V506" s="159"/>
    </row>
    <row r="507" spans="1:22" ht="12.75">
      <c r="A507" s="164"/>
      <c r="B507" s="159"/>
      <c r="C507" s="159"/>
      <c r="D507" s="159"/>
      <c r="E507" s="159"/>
      <c r="F507" s="159"/>
      <c r="G507" s="159"/>
      <c r="H507" s="159"/>
      <c r="I507" s="159"/>
      <c r="J507" s="159"/>
      <c r="K507" s="159"/>
      <c r="L507" s="159"/>
      <c r="M507" s="90"/>
      <c r="N507" s="91"/>
      <c r="O507" s="91"/>
      <c r="P507" s="92"/>
      <c r="Q507" s="94"/>
      <c r="R507" s="93"/>
      <c r="S507" s="94"/>
      <c r="T507" s="94"/>
      <c r="U507" s="95"/>
      <c r="V507" s="159"/>
    </row>
    <row r="508" spans="1:22" ht="12.75">
      <c r="A508" s="164"/>
      <c r="B508" s="159"/>
      <c r="C508" s="159"/>
      <c r="D508" s="159"/>
      <c r="E508" s="159"/>
      <c r="F508" s="159"/>
      <c r="G508" s="159"/>
      <c r="H508" s="159"/>
      <c r="I508" s="159"/>
      <c r="J508" s="159"/>
      <c r="K508" s="159"/>
      <c r="L508" s="159"/>
      <c r="M508" s="90"/>
      <c r="N508" s="91"/>
      <c r="O508" s="91"/>
      <c r="P508" s="96"/>
      <c r="Q508" s="94"/>
      <c r="R508" s="94"/>
      <c r="S508" s="94"/>
      <c r="T508" s="93"/>
      <c r="U508" s="97"/>
      <c r="V508" s="159"/>
    </row>
    <row r="509" spans="1:22" ht="13.5" thickBot="1">
      <c r="A509" s="165"/>
      <c r="B509" s="160"/>
      <c r="C509" s="160"/>
      <c r="D509" s="160"/>
      <c r="E509" s="160"/>
      <c r="F509" s="160"/>
      <c r="G509" s="160"/>
      <c r="H509" s="160"/>
      <c r="I509" s="160"/>
      <c r="J509" s="160"/>
      <c r="K509" s="160"/>
      <c r="L509" s="160"/>
      <c r="M509" s="98"/>
      <c r="N509" s="99"/>
      <c r="O509" s="100"/>
      <c r="P509" s="105"/>
      <c r="Q509" s="102"/>
      <c r="R509" s="102"/>
      <c r="S509" s="102"/>
      <c r="T509" s="103"/>
      <c r="U509" s="104"/>
      <c r="V509" s="160"/>
    </row>
    <row r="510" spans="1:22" ht="12.75">
      <c r="A510" s="163"/>
      <c r="B510" s="158"/>
      <c r="C510" s="166" t="str">
        <f>IFERROR(VLOOKUP(B510,VALIDACIÓN!A:B,2,FALSE),"INDICAR DISTRITO")</f>
        <v>INDICAR DISTRITO</v>
      </c>
      <c r="D510" s="158"/>
      <c r="E510" s="158"/>
      <c r="F510" s="158"/>
      <c r="G510" s="158"/>
      <c r="H510" s="158"/>
      <c r="I510" s="158"/>
      <c r="J510" s="161"/>
      <c r="K510" s="158"/>
      <c r="L510" s="162" t="str">
        <f>CONCATENATE(H510," - ",I510)</f>
        <v xml:space="preserve"> - </v>
      </c>
      <c r="M510" s="85" t="str">
        <f ca="1">IFERROR(__xludf.DUMMYFUNCTION("IFERROR(ArrayFormula(QUERY(TRIM('VALIDACIÓN'!$C$2:$H1254),""SELECT Col2, Col3, Col4 WHERE Col1='""&amp;L510&amp;""'"")),""COMPLETAR LOS CAMPOS DE AÑO, CUATRIMESTRE Y ORIENTACIÓN"")"),"COMPLETAR LOS CAMPOS DE AÑO, CUATRIMESTRE Y ORIENTACIÓN")</f>
        <v>COMPLETAR LOS CAMPOS DE AÑO, CUATRIMESTRE Y ORIENTACIÓN</v>
      </c>
      <c r="N510" s="86"/>
      <c r="O510" s="86"/>
      <c r="P510" s="87"/>
      <c r="Q510" s="88"/>
      <c r="R510" s="88"/>
      <c r="S510" s="88"/>
      <c r="T510" s="88"/>
      <c r="U510" s="89"/>
      <c r="V510" s="167"/>
    </row>
    <row r="511" spans="1:22" ht="12.75">
      <c r="A511" s="164"/>
      <c r="B511" s="159"/>
      <c r="C511" s="159"/>
      <c r="D511" s="159"/>
      <c r="E511" s="159"/>
      <c r="F511" s="159"/>
      <c r="G511" s="159"/>
      <c r="H511" s="159"/>
      <c r="I511" s="159"/>
      <c r="J511" s="159"/>
      <c r="K511" s="159"/>
      <c r="L511" s="159"/>
      <c r="M511" s="90"/>
      <c r="N511" s="91"/>
      <c r="O511" s="91"/>
      <c r="P511" s="92"/>
      <c r="Q511" s="94"/>
      <c r="R511" s="93"/>
      <c r="S511" s="94"/>
      <c r="T511" s="94"/>
      <c r="U511" s="95"/>
      <c r="V511" s="159"/>
    </row>
    <row r="512" spans="1:22" ht="12.75">
      <c r="A512" s="164"/>
      <c r="B512" s="159"/>
      <c r="C512" s="159"/>
      <c r="D512" s="159"/>
      <c r="E512" s="159"/>
      <c r="F512" s="159"/>
      <c r="G512" s="159"/>
      <c r="H512" s="159"/>
      <c r="I512" s="159"/>
      <c r="J512" s="159"/>
      <c r="K512" s="159"/>
      <c r="L512" s="159"/>
      <c r="M512" s="90"/>
      <c r="N512" s="91"/>
      <c r="O512" s="91"/>
      <c r="P512" s="92"/>
      <c r="Q512" s="94"/>
      <c r="R512" s="93"/>
      <c r="S512" s="94"/>
      <c r="T512" s="94"/>
      <c r="U512" s="95"/>
      <c r="V512" s="159"/>
    </row>
    <row r="513" spans="1:22" ht="12.75">
      <c r="A513" s="164"/>
      <c r="B513" s="159"/>
      <c r="C513" s="159"/>
      <c r="D513" s="159"/>
      <c r="E513" s="159"/>
      <c r="F513" s="159"/>
      <c r="G513" s="159"/>
      <c r="H513" s="159"/>
      <c r="I513" s="159"/>
      <c r="J513" s="159"/>
      <c r="K513" s="159"/>
      <c r="L513" s="159"/>
      <c r="M513" s="90"/>
      <c r="N513" s="91"/>
      <c r="O513" s="91"/>
      <c r="P513" s="96"/>
      <c r="Q513" s="94"/>
      <c r="R513" s="94"/>
      <c r="S513" s="94"/>
      <c r="T513" s="93"/>
      <c r="U513" s="97"/>
      <c r="V513" s="159"/>
    </row>
    <row r="514" spans="1:22" ht="13.5" thickBot="1">
      <c r="A514" s="165"/>
      <c r="B514" s="160"/>
      <c r="C514" s="160"/>
      <c r="D514" s="160"/>
      <c r="E514" s="160"/>
      <c r="F514" s="160"/>
      <c r="G514" s="160"/>
      <c r="H514" s="160"/>
      <c r="I514" s="160"/>
      <c r="J514" s="160"/>
      <c r="K514" s="160"/>
      <c r="L514" s="160"/>
      <c r="M514" s="98"/>
      <c r="N514" s="99"/>
      <c r="O514" s="100"/>
      <c r="P514" s="105"/>
      <c r="Q514" s="102"/>
      <c r="R514" s="102"/>
      <c r="S514" s="102"/>
      <c r="T514" s="103"/>
      <c r="U514" s="104"/>
      <c r="V514" s="160"/>
    </row>
    <row r="515" spans="1:22" ht="12.75">
      <c r="A515" s="163"/>
      <c r="B515" s="158"/>
      <c r="C515" s="166" t="str">
        <f>IFERROR(VLOOKUP(B515,VALIDACIÓN!A:B,2,FALSE),"INDICAR DISTRITO")</f>
        <v>INDICAR DISTRITO</v>
      </c>
      <c r="D515" s="158"/>
      <c r="E515" s="158"/>
      <c r="F515" s="158"/>
      <c r="G515" s="158"/>
      <c r="H515" s="158"/>
      <c r="I515" s="158"/>
      <c r="J515" s="161"/>
      <c r="K515" s="158"/>
      <c r="L515" s="162" t="str">
        <f>CONCATENATE(H515," - ",I515)</f>
        <v xml:space="preserve"> - </v>
      </c>
      <c r="M515" s="85" t="str">
        <f ca="1">IFERROR(__xludf.DUMMYFUNCTION("IFERROR(ArrayFormula(QUERY(TRIM('VALIDACIÓN'!$C$2:$H1254),""SELECT Col2, Col3, Col4 WHERE Col1='""&amp;L515&amp;""'"")),""COMPLETAR LOS CAMPOS DE AÑO, CUATRIMESTRE Y ORIENTACIÓN"")"),"COMPLETAR LOS CAMPOS DE AÑO, CUATRIMESTRE Y ORIENTACIÓN")</f>
        <v>COMPLETAR LOS CAMPOS DE AÑO, CUATRIMESTRE Y ORIENTACIÓN</v>
      </c>
      <c r="N515" s="86"/>
      <c r="O515" s="86"/>
      <c r="P515" s="87"/>
      <c r="Q515" s="88"/>
      <c r="R515" s="88"/>
      <c r="S515" s="88"/>
      <c r="T515" s="88"/>
      <c r="U515" s="89"/>
      <c r="V515" s="167"/>
    </row>
    <row r="516" spans="1:22" ht="12.75">
      <c r="A516" s="164"/>
      <c r="B516" s="159"/>
      <c r="C516" s="159"/>
      <c r="D516" s="159"/>
      <c r="E516" s="159"/>
      <c r="F516" s="159"/>
      <c r="G516" s="159"/>
      <c r="H516" s="159"/>
      <c r="I516" s="159"/>
      <c r="J516" s="159"/>
      <c r="K516" s="159"/>
      <c r="L516" s="159"/>
      <c r="M516" s="90"/>
      <c r="N516" s="91"/>
      <c r="O516" s="91"/>
      <c r="P516" s="92"/>
      <c r="Q516" s="94"/>
      <c r="R516" s="93"/>
      <c r="S516" s="94"/>
      <c r="T516" s="94"/>
      <c r="U516" s="95"/>
      <c r="V516" s="159"/>
    </row>
    <row r="517" spans="1:22" ht="12.75">
      <c r="A517" s="164"/>
      <c r="B517" s="159"/>
      <c r="C517" s="159"/>
      <c r="D517" s="159"/>
      <c r="E517" s="159"/>
      <c r="F517" s="159"/>
      <c r="G517" s="159"/>
      <c r="H517" s="159"/>
      <c r="I517" s="159"/>
      <c r="J517" s="159"/>
      <c r="K517" s="159"/>
      <c r="L517" s="159"/>
      <c r="M517" s="90"/>
      <c r="N517" s="91"/>
      <c r="O517" s="91"/>
      <c r="P517" s="92"/>
      <c r="Q517" s="94"/>
      <c r="R517" s="93"/>
      <c r="S517" s="94"/>
      <c r="T517" s="94"/>
      <c r="U517" s="95"/>
      <c r="V517" s="159"/>
    </row>
    <row r="518" spans="1:22" ht="12.75">
      <c r="A518" s="164"/>
      <c r="B518" s="159"/>
      <c r="C518" s="159"/>
      <c r="D518" s="159"/>
      <c r="E518" s="159"/>
      <c r="F518" s="159"/>
      <c r="G518" s="159"/>
      <c r="H518" s="159"/>
      <c r="I518" s="159"/>
      <c r="J518" s="159"/>
      <c r="K518" s="159"/>
      <c r="L518" s="159"/>
      <c r="M518" s="90"/>
      <c r="N518" s="91"/>
      <c r="O518" s="91"/>
      <c r="P518" s="96"/>
      <c r="Q518" s="94"/>
      <c r="R518" s="94"/>
      <c r="S518" s="94"/>
      <c r="T518" s="93"/>
      <c r="U518" s="97"/>
      <c r="V518" s="159"/>
    </row>
    <row r="519" spans="1:22" ht="13.5" thickBot="1">
      <c r="A519" s="165"/>
      <c r="B519" s="160"/>
      <c r="C519" s="160"/>
      <c r="D519" s="160"/>
      <c r="E519" s="160"/>
      <c r="F519" s="160"/>
      <c r="G519" s="160"/>
      <c r="H519" s="160"/>
      <c r="I519" s="160"/>
      <c r="J519" s="160"/>
      <c r="K519" s="160"/>
      <c r="L519" s="160"/>
      <c r="M519" s="98"/>
      <c r="N519" s="99"/>
      <c r="O519" s="100"/>
      <c r="P519" s="105"/>
      <c r="Q519" s="102"/>
      <c r="R519" s="102"/>
      <c r="S519" s="102"/>
      <c r="T519" s="103"/>
      <c r="U519" s="104"/>
      <c r="V519" s="160"/>
    </row>
    <row r="520" spans="1:22" ht="12.75">
      <c r="A520" s="163"/>
      <c r="B520" s="158"/>
      <c r="C520" s="166" t="str">
        <f>IFERROR(VLOOKUP(B520,VALIDACIÓN!A:B,2,FALSE),"INDICAR DISTRITO")</f>
        <v>INDICAR DISTRITO</v>
      </c>
      <c r="D520" s="158"/>
      <c r="E520" s="158"/>
      <c r="F520" s="158"/>
      <c r="G520" s="158"/>
      <c r="H520" s="158"/>
      <c r="I520" s="158"/>
      <c r="J520" s="161"/>
      <c r="K520" s="158"/>
      <c r="L520" s="162" t="str">
        <f>CONCATENATE(H520," - ",I520)</f>
        <v xml:space="preserve"> - </v>
      </c>
      <c r="M520" s="85" t="str">
        <f ca="1">IFERROR(__xludf.DUMMYFUNCTION("IFERROR(ArrayFormula(QUERY(TRIM('VALIDACIÓN'!$C$2:$H1254),""SELECT Col2, Col3, Col4 WHERE Col1='""&amp;L520&amp;""'"")),""COMPLETAR LOS CAMPOS DE AÑO, CUATRIMESTRE Y ORIENTACIÓN"")"),"COMPLETAR LOS CAMPOS DE AÑO, CUATRIMESTRE Y ORIENTACIÓN")</f>
        <v>COMPLETAR LOS CAMPOS DE AÑO, CUATRIMESTRE Y ORIENTACIÓN</v>
      </c>
      <c r="N520" s="86"/>
      <c r="O520" s="86"/>
      <c r="P520" s="87"/>
      <c r="Q520" s="88"/>
      <c r="R520" s="88"/>
      <c r="S520" s="88"/>
      <c r="T520" s="88"/>
      <c r="U520" s="89"/>
      <c r="V520" s="167"/>
    </row>
    <row r="521" spans="1:22" ht="12.75">
      <c r="A521" s="164"/>
      <c r="B521" s="159"/>
      <c r="C521" s="159"/>
      <c r="D521" s="159"/>
      <c r="E521" s="159"/>
      <c r="F521" s="159"/>
      <c r="G521" s="159"/>
      <c r="H521" s="159"/>
      <c r="I521" s="159"/>
      <c r="J521" s="159"/>
      <c r="K521" s="159"/>
      <c r="L521" s="159"/>
      <c r="M521" s="90"/>
      <c r="N521" s="91"/>
      <c r="O521" s="91"/>
      <c r="P521" s="92"/>
      <c r="Q521" s="94"/>
      <c r="R521" s="93"/>
      <c r="S521" s="94"/>
      <c r="T521" s="94"/>
      <c r="U521" s="95"/>
      <c r="V521" s="159"/>
    </row>
    <row r="522" spans="1:22" ht="12.75">
      <c r="A522" s="164"/>
      <c r="B522" s="159"/>
      <c r="C522" s="159"/>
      <c r="D522" s="159"/>
      <c r="E522" s="159"/>
      <c r="F522" s="159"/>
      <c r="G522" s="159"/>
      <c r="H522" s="159"/>
      <c r="I522" s="159"/>
      <c r="J522" s="159"/>
      <c r="K522" s="159"/>
      <c r="L522" s="159"/>
      <c r="M522" s="90"/>
      <c r="N522" s="91"/>
      <c r="O522" s="91"/>
      <c r="P522" s="92"/>
      <c r="Q522" s="94"/>
      <c r="R522" s="93"/>
      <c r="S522" s="94"/>
      <c r="T522" s="94"/>
      <c r="U522" s="95"/>
      <c r="V522" s="159"/>
    </row>
    <row r="523" spans="1:22" ht="12.75">
      <c r="A523" s="164"/>
      <c r="B523" s="159"/>
      <c r="C523" s="159"/>
      <c r="D523" s="159"/>
      <c r="E523" s="159"/>
      <c r="F523" s="159"/>
      <c r="G523" s="159"/>
      <c r="H523" s="159"/>
      <c r="I523" s="159"/>
      <c r="J523" s="159"/>
      <c r="K523" s="159"/>
      <c r="L523" s="159"/>
      <c r="M523" s="90"/>
      <c r="N523" s="91"/>
      <c r="O523" s="91"/>
      <c r="P523" s="96"/>
      <c r="Q523" s="94"/>
      <c r="R523" s="94"/>
      <c r="S523" s="94"/>
      <c r="T523" s="93"/>
      <c r="U523" s="97"/>
      <c r="V523" s="159"/>
    </row>
    <row r="524" spans="1:22" ht="13.5" thickBot="1">
      <c r="A524" s="165"/>
      <c r="B524" s="160"/>
      <c r="C524" s="160"/>
      <c r="D524" s="160"/>
      <c r="E524" s="160"/>
      <c r="F524" s="160"/>
      <c r="G524" s="160"/>
      <c r="H524" s="160"/>
      <c r="I524" s="160"/>
      <c r="J524" s="160"/>
      <c r="K524" s="160"/>
      <c r="L524" s="160"/>
      <c r="M524" s="98"/>
      <c r="N524" s="99"/>
      <c r="O524" s="100"/>
      <c r="P524" s="105"/>
      <c r="Q524" s="102"/>
      <c r="R524" s="102"/>
      <c r="S524" s="102"/>
      <c r="T524" s="103"/>
      <c r="U524" s="104"/>
      <c r="V524" s="160"/>
    </row>
    <row r="525" spans="1:22" ht="12.75">
      <c r="A525" s="163"/>
      <c r="B525" s="158"/>
      <c r="C525" s="166" t="str">
        <f>IFERROR(VLOOKUP(B525,VALIDACIÓN!A:B,2,FALSE),"INDICAR DISTRITO")</f>
        <v>INDICAR DISTRITO</v>
      </c>
      <c r="D525" s="158"/>
      <c r="E525" s="158"/>
      <c r="F525" s="158"/>
      <c r="G525" s="158"/>
      <c r="H525" s="158"/>
      <c r="I525" s="158"/>
      <c r="J525" s="161"/>
      <c r="K525" s="158"/>
      <c r="L525" s="162" t="str">
        <f>CONCATENATE(H525," - ",I525)</f>
        <v xml:space="preserve"> - </v>
      </c>
      <c r="M525" s="85" t="str">
        <f ca="1">IFERROR(__xludf.DUMMYFUNCTION("IFERROR(ArrayFormula(QUERY(TRIM('VALIDACIÓN'!$C$2:$H1254),""SELECT Col2, Col3, Col4 WHERE Col1='""&amp;L525&amp;""'"")),""COMPLETAR LOS CAMPOS DE AÑO, CUATRIMESTRE Y ORIENTACIÓN"")"),"COMPLETAR LOS CAMPOS DE AÑO, CUATRIMESTRE Y ORIENTACIÓN")</f>
        <v>COMPLETAR LOS CAMPOS DE AÑO, CUATRIMESTRE Y ORIENTACIÓN</v>
      </c>
      <c r="N525" s="86"/>
      <c r="O525" s="86"/>
      <c r="P525" s="87"/>
      <c r="Q525" s="88"/>
      <c r="R525" s="88"/>
      <c r="S525" s="88"/>
      <c r="T525" s="88"/>
      <c r="U525" s="89"/>
      <c r="V525" s="167"/>
    </row>
    <row r="526" spans="1:22" ht="12.75">
      <c r="A526" s="164"/>
      <c r="B526" s="159"/>
      <c r="C526" s="159"/>
      <c r="D526" s="159"/>
      <c r="E526" s="159"/>
      <c r="F526" s="159"/>
      <c r="G526" s="159"/>
      <c r="H526" s="159"/>
      <c r="I526" s="159"/>
      <c r="J526" s="159"/>
      <c r="K526" s="159"/>
      <c r="L526" s="159"/>
      <c r="M526" s="90"/>
      <c r="N526" s="91"/>
      <c r="O526" s="91"/>
      <c r="P526" s="92"/>
      <c r="Q526" s="94"/>
      <c r="R526" s="93"/>
      <c r="S526" s="94"/>
      <c r="T526" s="94"/>
      <c r="U526" s="95"/>
      <c r="V526" s="159"/>
    </row>
    <row r="527" spans="1:22" ht="12.75">
      <c r="A527" s="164"/>
      <c r="B527" s="159"/>
      <c r="C527" s="159"/>
      <c r="D527" s="159"/>
      <c r="E527" s="159"/>
      <c r="F527" s="159"/>
      <c r="G527" s="159"/>
      <c r="H527" s="159"/>
      <c r="I527" s="159"/>
      <c r="J527" s="159"/>
      <c r="K527" s="159"/>
      <c r="L527" s="159"/>
      <c r="M527" s="90"/>
      <c r="N527" s="91"/>
      <c r="O527" s="91"/>
      <c r="P527" s="92"/>
      <c r="Q527" s="94"/>
      <c r="R527" s="93"/>
      <c r="S527" s="94"/>
      <c r="T527" s="94"/>
      <c r="U527" s="95"/>
      <c r="V527" s="159"/>
    </row>
    <row r="528" spans="1:22" ht="12.75">
      <c r="A528" s="164"/>
      <c r="B528" s="159"/>
      <c r="C528" s="159"/>
      <c r="D528" s="159"/>
      <c r="E528" s="159"/>
      <c r="F528" s="159"/>
      <c r="G528" s="159"/>
      <c r="H528" s="159"/>
      <c r="I528" s="159"/>
      <c r="J528" s="159"/>
      <c r="K528" s="159"/>
      <c r="L528" s="159"/>
      <c r="M528" s="90"/>
      <c r="N528" s="91"/>
      <c r="O528" s="91"/>
      <c r="P528" s="96"/>
      <c r="Q528" s="94"/>
      <c r="R528" s="94"/>
      <c r="S528" s="94"/>
      <c r="T528" s="93"/>
      <c r="U528" s="97"/>
      <c r="V528" s="159"/>
    </row>
    <row r="529" spans="1:22" ht="13.5" thickBot="1">
      <c r="A529" s="165"/>
      <c r="B529" s="160"/>
      <c r="C529" s="160"/>
      <c r="D529" s="160"/>
      <c r="E529" s="160"/>
      <c r="F529" s="160"/>
      <c r="G529" s="160"/>
      <c r="H529" s="160"/>
      <c r="I529" s="160"/>
      <c r="J529" s="160"/>
      <c r="K529" s="160"/>
      <c r="L529" s="160"/>
      <c r="M529" s="98"/>
      <c r="N529" s="99"/>
      <c r="O529" s="100"/>
      <c r="P529" s="105"/>
      <c r="Q529" s="102"/>
      <c r="R529" s="102"/>
      <c r="S529" s="102"/>
      <c r="T529" s="103"/>
      <c r="U529" s="104"/>
      <c r="V529" s="160"/>
    </row>
    <row r="530" spans="1:22" ht="12.75">
      <c r="A530" s="163"/>
      <c r="B530" s="158"/>
      <c r="C530" s="166" t="str">
        <f>IFERROR(VLOOKUP(B530,VALIDACIÓN!A:B,2,FALSE),"INDICAR DISTRITO")</f>
        <v>INDICAR DISTRITO</v>
      </c>
      <c r="D530" s="158"/>
      <c r="E530" s="158"/>
      <c r="F530" s="158"/>
      <c r="G530" s="158"/>
      <c r="H530" s="158"/>
      <c r="I530" s="158"/>
      <c r="J530" s="161"/>
      <c r="K530" s="158"/>
      <c r="L530" s="162" t="str">
        <f>CONCATENATE(H530," - ",I530)</f>
        <v xml:space="preserve"> - </v>
      </c>
      <c r="M530" s="85" t="str">
        <f ca="1">IFERROR(__xludf.DUMMYFUNCTION("IFERROR(ArrayFormula(QUERY(TRIM('VALIDACIÓN'!$C$2:$H1254),""SELECT Col2, Col3, Col4 WHERE Col1='""&amp;L530&amp;""'"")),""COMPLETAR LOS CAMPOS DE AÑO, CUATRIMESTRE Y ORIENTACIÓN"")"),"COMPLETAR LOS CAMPOS DE AÑO, CUATRIMESTRE Y ORIENTACIÓN")</f>
        <v>COMPLETAR LOS CAMPOS DE AÑO, CUATRIMESTRE Y ORIENTACIÓN</v>
      </c>
      <c r="N530" s="86"/>
      <c r="O530" s="86"/>
      <c r="P530" s="87"/>
      <c r="Q530" s="88"/>
      <c r="R530" s="88"/>
      <c r="S530" s="88"/>
      <c r="T530" s="88"/>
      <c r="U530" s="89"/>
      <c r="V530" s="167"/>
    </row>
    <row r="531" spans="1:22" ht="12.75">
      <c r="A531" s="164"/>
      <c r="B531" s="159"/>
      <c r="C531" s="159"/>
      <c r="D531" s="159"/>
      <c r="E531" s="159"/>
      <c r="F531" s="159"/>
      <c r="G531" s="159"/>
      <c r="H531" s="159"/>
      <c r="I531" s="159"/>
      <c r="J531" s="159"/>
      <c r="K531" s="159"/>
      <c r="L531" s="159"/>
      <c r="M531" s="90"/>
      <c r="N531" s="91"/>
      <c r="O531" s="91"/>
      <c r="P531" s="92"/>
      <c r="Q531" s="94"/>
      <c r="R531" s="93"/>
      <c r="S531" s="94"/>
      <c r="T531" s="94"/>
      <c r="U531" s="95"/>
      <c r="V531" s="159"/>
    </row>
    <row r="532" spans="1:22" ht="12.75">
      <c r="A532" s="164"/>
      <c r="B532" s="159"/>
      <c r="C532" s="159"/>
      <c r="D532" s="159"/>
      <c r="E532" s="159"/>
      <c r="F532" s="159"/>
      <c r="G532" s="159"/>
      <c r="H532" s="159"/>
      <c r="I532" s="159"/>
      <c r="J532" s="159"/>
      <c r="K532" s="159"/>
      <c r="L532" s="159"/>
      <c r="M532" s="90"/>
      <c r="N532" s="91"/>
      <c r="O532" s="91"/>
      <c r="P532" s="92"/>
      <c r="Q532" s="94"/>
      <c r="R532" s="93"/>
      <c r="S532" s="94"/>
      <c r="T532" s="94"/>
      <c r="U532" s="95"/>
      <c r="V532" s="159"/>
    </row>
    <row r="533" spans="1:22" ht="12.75">
      <c r="A533" s="164"/>
      <c r="B533" s="159"/>
      <c r="C533" s="159"/>
      <c r="D533" s="159"/>
      <c r="E533" s="159"/>
      <c r="F533" s="159"/>
      <c r="G533" s="159"/>
      <c r="H533" s="159"/>
      <c r="I533" s="159"/>
      <c r="J533" s="159"/>
      <c r="K533" s="159"/>
      <c r="L533" s="159"/>
      <c r="M533" s="90"/>
      <c r="N533" s="91"/>
      <c r="O533" s="91"/>
      <c r="P533" s="96"/>
      <c r="Q533" s="94"/>
      <c r="R533" s="94"/>
      <c r="S533" s="94"/>
      <c r="T533" s="93"/>
      <c r="U533" s="97"/>
      <c r="V533" s="159"/>
    </row>
    <row r="534" spans="1:22" ht="13.5" thickBot="1">
      <c r="A534" s="165"/>
      <c r="B534" s="160"/>
      <c r="C534" s="160"/>
      <c r="D534" s="160"/>
      <c r="E534" s="160"/>
      <c r="F534" s="160"/>
      <c r="G534" s="160"/>
      <c r="H534" s="160"/>
      <c r="I534" s="160"/>
      <c r="J534" s="160"/>
      <c r="K534" s="160"/>
      <c r="L534" s="160"/>
      <c r="M534" s="98"/>
      <c r="N534" s="99"/>
      <c r="O534" s="100"/>
      <c r="P534" s="105"/>
      <c r="Q534" s="102"/>
      <c r="R534" s="102"/>
      <c r="S534" s="102"/>
      <c r="T534" s="103"/>
      <c r="U534" s="104"/>
      <c r="V534" s="160"/>
    </row>
    <row r="535" spans="1:22" ht="12.75">
      <c r="A535" s="163"/>
      <c r="B535" s="158"/>
      <c r="C535" s="166" t="str">
        <f>IFERROR(VLOOKUP(B535,VALIDACIÓN!A:B,2,FALSE),"INDICAR DISTRITO")</f>
        <v>INDICAR DISTRITO</v>
      </c>
      <c r="D535" s="158"/>
      <c r="E535" s="158"/>
      <c r="F535" s="158"/>
      <c r="G535" s="158"/>
      <c r="H535" s="158"/>
      <c r="I535" s="158"/>
      <c r="J535" s="161"/>
      <c r="K535" s="158"/>
      <c r="L535" s="162" t="str">
        <f>CONCATENATE(H535," - ",I535)</f>
        <v xml:space="preserve"> - </v>
      </c>
      <c r="M535" s="85" t="str">
        <f ca="1">IFERROR(__xludf.DUMMYFUNCTION("IFERROR(ArrayFormula(QUERY(TRIM('VALIDACIÓN'!$C$2:$H1254),""SELECT Col2, Col3, Col4 WHERE Col1='""&amp;L535&amp;""'"")),""COMPLETAR LOS CAMPOS DE AÑO, CUATRIMESTRE Y ORIENTACIÓN"")"),"COMPLETAR LOS CAMPOS DE AÑO, CUATRIMESTRE Y ORIENTACIÓN")</f>
        <v>COMPLETAR LOS CAMPOS DE AÑO, CUATRIMESTRE Y ORIENTACIÓN</v>
      </c>
      <c r="N535" s="86"/>
      <c r="O535" s="86"/>
      <c r="P535" s="87"/>
      <c r="Q535" s="88"/>
      <c r="R535" s="88"/>
      <c r="S535" s="88"/>
      <c r="T535" s="88"/>
      <c r="U535" s="89"/>
      <c r="V535" s="167"/>
    </row>
    <row r="536" spans="1:22" ht="12.75">
      <c r="A536" s="164"/>
      <c r="B536" s="159"/>
      <c r="C536" s="159"/>
      <c r="D536" s="159"/>
      <c r="E536" s="159"/>
      <c r="F536" s="159"/>
      <c r="G536" s="159"/>
      <c r="H536" s="159"/>
      <c r="I536" s="159"/>
      <c r="J536" s="159"/>
      <c r="K536" s="159"/>
      <c r="L536" s="159"/>
      <c r="M536" s="90"/>
      <c r="N536" s="91"/>
      <c r="O536" s="91"/>
      <c r="P536" s="92"/>
      <c r="Q536" s="94"/>
      <c r="R536" s="93"/>
      <c r="S536" s="94"/>
      <c r="T536" s="94"/>
      <c r="U536" s="95"/>
      <c r="V536" s="159"/>
    </row>
    <row r="537" spans="1:22" ht="12.75">
      <c r="A537" s="164"/>
      <c r="B537" s="159"/>
      <c r="C537" s="159"/>
      <c r="D537" s="159"/>
      <c r="E537" s="159"/>
      <c r="F537" s="159"/>
      <c r="G537" s="159"/>
      <c r="H537" s="159"/>
      <c r="I537" s="159"/>
      <c r="J537" s="159"/>
      <c r="K537" s="159"/>
      <c r="L537" s="159"/>
      <c r="M537" s="90"/>
      <c r="N537" s="91"/>
      <c r="O537" s="91"/>
      <c r="P537" s="92"/>
      <c r="Q537" s="94"/>
      <c r="R537" s="93"/>
      <c r="S537" s="94"/>
      <c r="T537" s="94"/>
      <c r="U537" s="95"/>
      <c r="V537" s="159"/>
    </row>
    <row r="538" spans="1:22" ht="12.75">
      <c r="A538" s="164"/>
      <c r="B538" s="159"/>
      <c r="C538" s="159"/>
      <c r="D538" s="159"/>
      <c r="E538" s="159"/>
      <c r="F538" s="159"/>
      <c r="G538" s="159"/>
      <c r="H538" s="159"/>
      <c r="I538" s="159"/>
      <c r="J538" s="159"/>
      <c r="K538" s="159"/>
      <c r="L538" s="159"/>
      <c r="M538" s="90"/>
      <c r="N538" s="91"/>
      <c r="O538" s="91"/>
      <c r="P538" s="96"/>
      <c r="Q538" s="94"/>
      <c r="R538" s="94"/>
      <c r="S538" s="94"/>
      <c r="T538" s="93"/>
      <c r="U538" s="97"/>
      <c r="V538" s="159"/>
    </row>
    <row r="539" spans="1:22" ht="13.5" thickBot="1">
      <c r="A539" s="165"/>
      <c r="B539" s="160"/>
      <c r="C539" s="160"/>
      <c r="D539" s="160"/>
      <c r="E539" s="160"/>
      <c r="F539" s="160"/>
      <c r="G539" s="160"/>
      <c r="H539" s="160"/>
      <c r="I539" s="160"/>
      <c r="J539" s="160"/>
      <c r="K539" s="160"/>
      <c r="L539" s="160"/>
      <c r="M539" s="98"/>
      <c r="N539" s="99"/>
      <c r="O539" s="100"/>
      <c r="P539" s="105"/>
      <c r="Q539" s="102"/>
      <c r="R539" s="102"/>
      <c r="S539" s="102"/>
      <c r="T539" s="103"/>
      <c r="U539" s="104"/>
      <c r="V539" s="160"/>
    </row>
    <row r="540" spans="1:22" ht="12.75">
      <c r="A540" s="163"/>
      <c r="B540" s="158"/>
      <c r="C540" s="166" t="str">
        <f>IFERROR(VLOOKUP(B540,VALIDACIÓN!A:B,2,FALSE),"INDICAR DISTRITO")</f>
        <v>INDICAR DISTRITO</v>
      </c>
      <c r="D540" s="158"/>
      <c r="E540" s="158"/>
      <c r="F540" s="158"/>
      <c r="G540" s="158"/>
      <c r="H540" s="158"/>
      <c r="I540" s="158"/>
      <c r="J540" s="161"/>
      <c r="K540" s="158"/>
      <c r="L540" s="162" t="str">
        <f>CONCATENATE(H540," - ",I540)</f>
        <v xml:space="preserve"> - </v>
      </c>
      <c r="M540" s="85" t="str">
        <f ca="1">IFERROR(__xludf.DUMMYFUNCTION("IFERROR(ArrayFormula(QUERY(TRIM('VALIDACIÓN'!$C$2:$H1254),""SELECT Col2, Col3, Col4 WHERE Col1='""&amp;L540&amp;""'"")),""COMPLETAR LOS CAMPOS DE AÑO, CUATRIMESTRE Y ORIENTACIÓN"")"),"COMPLETAR LOS CAMPOS DE AÑO, CUATRIMESTRE Y ORIENTACIÓN")</f>
        <v>COMPLETAR LOS CAMPOS DE AÑO, CUATRIMESTRE Y ORIENTACIÓN</v>
      </c>
      <c r="N540" s="86"/>
      <c r="O540" s="86"/>
      <c r="P540" s="87"/>
      <c r="Q540" s="88"/>
      <c r="R540" s="88"/>
      <c r="S540" s="88"/>
      <c r="T540" s="88"/>
      <c r="U540" s="89"/>
      <c r="V540" s="167"/>
    </row>
    <row r="541" spans="1:22" ht="12.75">
      <c r="A541" s="164"/>
      <c r="B541" s="159"/>
      <c r="C541" s="159"/>
      <c r="D541" s="159"/>
      <c r="E541" s="159"/>
      <c r="F541" s="159"/>
      <c r="G541" s="159"/>
      <c r="H541" s="159"/>
      <c r="I541" s="159"/>
      <c r="J541" s="159"/>
      <c r="K541" s="159"/>
      <c r="L541" s="159"/>
      <c r="M541" s="90"/>
      <c r="N541" s="91"/>
      <c r="O541" s="91"/>
      <c r="P541" s="92"/>
      <c r="Q541" s="94"/>
      <c r="R541" s="93"/>
      <c r="S541" s="94"/>
      <c r="T541" s="94"/>
      <c r="U541" s="95"/>
      <c r="V541" s="159"/>
    </row>
    <row r="542" spans="1:22" ht="12.75">
      <c r="A542" s="164"/>
      <c r="B542" s="159"/>
      <c r="C542" s="159"/>
      <c r="D542" s="159"/>
      <c r="E542" s="159"/>
      <c r="F542" s="159"/>
      <c r="G542" s="159"/>
      <c r="H542" s="159"/>
      <c r="I542" s="159"/>
      <c r="J542" s="159"/>
      <c r="K542" s="159"/>
      <c r="L542" s="159"/>
      <c r="M542" s="90"/>
      <c r="N542" s="91"/>
      <c r="O542" s="91"/>
      <c r="P542" s="92"/>
      <c r="Q542" s="94"/>
      <c r="R542" s="93"/>
      <c r="S542" s="94"/>
      <c r="T542" s="94"/>
      <c r="U542" s="95"/>
      <c r="V542" s="159"/>
    </row>
    <row r="543" spans="1:22" ht="12.75">
      <c r="A543" s="164"/>
      <c r="B543" s="159"/>
      <c r="C543" s="159"/>
      <c r="D543" s="159"/>
      <c r="E543" s="159"/>
      <c r="F543" s="159"/>
      <c r="G543" s="159"/>
      <c r="H543" s="159"/>
      <c r="I543" s="159"/>
      <c r="J543" s="159"/>
      <c r="K543" s="159"/>
      <c r="L543" s="159"/>
      <c r="M543" s="90"/>
      <c r="N543" s="91"/>
      <c r="O543" s="91"/>
      <c r="P543" s="96"/>
      <c r="Q543" s="94"/>
      <c r="R543" s="94"/>
      <c r="S543" s="94"/>
      <c r="T543" s="93"/>
      <c r="U543" s="97"/>
      <c r="V543" s="159"/>
    </row>
    <row r="544" spans="1:22" ht="13.5" thickBot="1">
      <c r="A544" s="165"/>
      <c r="B544" s="160"/>
      <c r="C544" s="160"/>
      <c r="D544" s="160"/>
      <c r="E544" s="160"/>
      <c r="F544" s="160"/>
      <c r="G544" s="160"/>
      <c r="H544" s="160"/>
      <c r="I544" s="160"/>
      <c r="J544" s="160"/>
      <c r="K544" s="160"/>
      <c r="L544" s="160"/>
      <c r="M544" s="98"/>
      <c r="N544" s="99"/>
      <c r="O544" s="100"/>
      <c r="P544" s="105"/>
      <c r="Q544" s="102"/>
      <c r="R544" s="102"/>
      <c r="S544" s="102"/>
      <c r="T544" s="103"/>
      <c r="U544" s="104"/>
      <c r="V544" s="160"/>
    </row>
    <row r="545" spans="1:22" ht="12.75">
      <c r="A545" s="163"/>
      <c r="B545" s="158"/>
      <c r="C545" s="166" t="str">
        <f>IFERROR(VLOOKUP(B545,VALIDACIÓN!A:B,2,FALSE),"INDICAR DISTRITO")</f>
        <v>INDICAR DISTRITO</v>
      </c>
      <c r="D545" s="158"/>
      <c r="E545" s="158"/>
      <c r="F545" s="158"/>
      <c r="G545" s="158"/>
      <c r="H545" s="158"/>
      <c r="I545" s="158"/>
      <c r="J545" s="161"/>
      <c r="K545" s="158"/>
      <c r="L545" s="162" t="str">
        <f>CONCATENATE(H545," - ",I545)</f>
        <v xml:space="preserve"> - </v>
      </c>
      <c r="M545" s="85" t="str">
        <f ca="1">IFERROR(__xludf.DUMMYFUNCTION("IFERROR(ArrayFormula(QUERY(TRIM('VALIDACIÓN'!$C$2:$H1254),""SELECT Col2, Col3, Col4 WHERE Col1='""&amp;L545&amp;""'"")),""COMPLETAR LOS CAMPOS DE AÑO, CUATRIMESTRE Y ORIENTACIÓN"")"),"COMPLETAR LOS CAMPOS DE AÑO, CUATRIMESTRE Y ORIENTACIÓN")</f>
        <v>COMPLETAR LOS CAMPOS DE AÑO, CUATRIMESTRE Y ORIENTACIÓN</v>
      </c>
      <c r="N545" s="86"/>
      <c r="O545" s="86"/>
      <c r="P545" s="87"/>
      <c r="Q545" s="88"/>
      <c r="R545" s="88"/>
      <c r="S545" s="88"/>
      <c r="T545" s="88"/>
      <c r="U545" s="89"/>
      <c r="V545" s="167"/>
    </row>
    <row r="546" spans="1:22" ht="12.75">
      <c r="A546" s="164"/>
      <c r="B546" s="159"/>
      <c r="C546" s="159"/>
      <c r="D546" s="159"/>
      <c r="E546" s="159"/>
      <c r="F546" s="159"/>
      <c r="G546" s="159"/>
      <c r="H546" s="159"/>
      <c r="I546" s="159"/>
      <c r="J546" s="159"/>
      <c r="K546" s="159"/>
      <c r="L546" s="159"/>
      <c r="M546" s="90"/>
      <c r="N546" s="91"/>
      <c r="O546" s="91"/>
      <c r="P546" s="92"/>
      <c r="Q546" s="94"/>
      <c r="R546" s="93"/>
      <c r="S546" s="94"/>
      <c r="T546" s="94"/>
      <c r="U546" s="95"/>
      <c r="V546" s="159"/>
    </row>
    <row r="547" spans="1:22" ht="12.75">
      <c r="A547" s="164"/>
      <c r="B547" s="159"/>
      <c r="C547" s="159"/>
      <c r="D547" s="159"/>
      <c r="E547" s="159"/>
      <c r="F547" s="159"/>
      <c r="G547" s="159"/>
      <c r="H547" s="159"/>
      <c r="I547" s="159"/>
      <c r="J547" s="159"/>
      <c r="K547" s="159"/>
      <c r="L547" s="159"/>
      <c r="M547" s="90"/>
      <c r="N547" s="91"/>
      <c r="O547" s="91"/>
      <c r="P547" s="92"/>
      <c r="Q547" s="94"/>
      <c r="R547" s="93"/>
      <c r="S547" s="94"/>
      <c r="T547" s="94"/>
      <c r="U547" s="95"/>
      <c r="V547" s="159"/>
    </row>
    <row r="548" spans="1:22" ht="12.75">
      <c r="A548" s="164"/>
      <c r="B548" s="159"/>
      <c r="C548" s="159"/>
      <c r="D548" s="159"/>
      <c r="E548" s="159"/>
      <c r="F548" s="159"/>
      <c r="G548" s="159"/>
      <c r="H548" s="159"/>
      <c r="I548" s="159"/>
      <c r="J548" s="159"/>
      <c r="K548" s="159"/>
      <c r="L548" s="159"/>
      <c r="M548" s="90"/>
      <c r="N548" s="91"/>
      <c r="O548" s="91"/>
      <c r="P548" s="96"/>
      <c r="Q548" s="94"/>
      <c r="R548" s="94"/>
      <c r="S548" s="94"/>
      <c r="T548" s="93"/>
      <c r="U548" s="97"/>
      <c r="V548" s="159"/>
    </row>
    <row r="549" spans="1:22" ht="13.5" thickBot="1">
      <c r="A549" s="165"/>
      <c r="B549" s="160"/>
      <c r="C549" s="160"/>
      <c r="D549" s="160"/>
      <c r="E549" s="160"/>
      <c r="F549" s="160"/>
      <c r="G549" s="160"/>
      <c r="H549" s="160"/>
      <c r="I549" s="160"/>
      <c r="J549" s="160"/>
      <c r="K549" s="160"/>
      <c r="L549" s="160"/>
      <c r="M549" s="98"/>
      <c r="N549" s="99"/>
      <c r="O549" s="100"/>
      <c r="P549" s="105"/>
      <c r="Q549" s="102"/>
      <c r="R549" s="102"/>
      <c r="S549" s="102"/>
      <c r="T549" s="103"/>
      <c r="U549" s="104"/>
      <c r="V549" s="160"/>
    </row>
    <row r="550" spans="1:22" ht="12.75">
      <c r="A550" s="163"/>
      <c r="B550" s="158"/>
      <c r="C550" s="166" t="str">
        <f>IFERROR(VLOOKUP(B550,VALIDACIÓN!A:B,2,FALSE),"INDICAR DISTRITO")</f>
        <v>INDICAR DISTRITO</v>
      </c>
      <c r="D550" s="158"/>
      <c r="E550" s="158"/>
      <c r="F550" s="158"/>
      <c r="G550" s="158"/>
      <c r="H550" s="158"/>
      <c r="I550" s="158"/>
      <c r="J550" s="161"/>
      <c r="K550" s="158"/>
      <c r="L550" s="162" t="str">
        <f>CONCATENATE(H550," - ",I550)</f>
        <v xml:space="preserve"> - </v>
      </c>
      <c r="M550" s="85" t="str">
        <f ca="1">IFERROR(__xludf.DUMMYFUNCTION("IFERROR(ArrayFormula(QUERY(TRIM('VALIDACIÓN'!$C$2:$H1254),""SELECT Col2, Col3, Col4 WHERE Col1='""&amp;L550&amp;""'"")),""COMPLETAR LOS CAMPOS DE AÑO, CUATRIMESTRE Y ORIENTACIÓN"")"),"COMPLETAR LOS CAMPOS DE AÑO, CUATRIMESTRE Y ORIENTACIÓN")</f>
        <v>COMPLETAR LOS CAMPOS DE AÑO, CUATRIMESTRE Y ORIENTACIÓN</v>
      </c>
      <c r="N550" s="86"/>
      <c r="O550" s="86"/>
      <c r="P550" s="87"/>
      <c r="Q550" s="88"/>
      <c r="R550" s="88"/>
      <c r="S550" s="88"/>
      <c r="T550" s="88"/>
      <c r="U550" s="89"/>
      <c r="V550" s="167"/>
    </row>
    <row r="551" spans="1:22" ht="12.75">
      <c r="A551" s="164"/>
      <c r="B551" s="159"/>
      <c r="C551" s="159"/>
      <c r="D551" s="159"/>
      <c r="E551" s="159"/>
      <c r="F551" s="159"/>
      <c r="G551" s="159"/>
      <c r="H551" s="159"/>
      <c r="I551" s="159"/>
      <c r="J551" s="159"/>
      <c r="K551" s="159"/>
      <c r="L551" s="159"/>
      <c r="M551" s="90"/>
      <c r="N551" s="91"/>
      <c r="O551" s="91"/>
      <c r="P551" s="92"/>
      <c r="Q551" s="94"/>
      <c r="R551" s="93"/>
      <c r="S551" s="94"/>
      <c r="T551" s="94"/>
      <c r="U551" s="95"/>
      <c r="V551" s="159"/>
    </row>
    <row r="552" spans="1:22" ht="12.75">
      <c r="A552" s="164"/>
      <c r="B552" s="159"/>
      <c r="C552" s="159"/>
      <c r="D552" s="159"/>
      <c r="E552" s="159"/>
      <c r="F552" s="159"/>
      <c r="G552" s="159"/>
      <c r="H552" s="159"/>
      <c r="I552" s="159"/>
      <c r="J552" s="159"/>
      <c r="K552" s="159"/>
      <c r="L552" s="159"/>
      <c r="M552" s="90"/>
      <c r="N552" s="91"/>
      <c r="O552" s="91"/>
      <c r="P552" s="92"/>
      <c r="Q552" s="94"/>
      <c r="R552" s="93"/>
      <c r="S552" s="94"/>
      <c r="T552" s="94"/>
      <c r="U552" s="95"/>
      <c r="V552" s="159"/>
    </row>
    <row r="553" spans="1:22" ht="12.75">
      <c r="A553" s="164"/>
      <c r="B553" s="159"/>
      <c r="C553" s="159"/>
      <c r="D553" s="159"/>
      <c r="E553" s="159"/>
      <c r="F553" s="159"/>
      <c r="G553" s="159"/>
      <c r="H553" s="159"/>
      <c r="I553" s="159"/>
      <c r="J553" s="159"/>
      <c r="K553" s="159"/>
      <c r="L553" s="159"/>
      <c r="M553" s="90"/>
      <c r="N553" s="91"/>
      <c r="O553" s="91"/>
      <c r="P553" s="96"/>
      <c r="Q553" s="94"/>
      <c r="R553" s="94"/>
      <c r="S553" s="94"/>
      <c r="T553" s="93"/>
      <c r="U553" s="97"/>
      <c r="V553" s="159"/>
    </row>
    <row r="554" spans="1:22" ht="13.5" thickBot="1">
      <c r="A554" s="165"/>
      <c r="B554" s="160"/>
      <c r="C554" s="160"/>
      <c r="D554" s="160"/>
      <c r="E554" s="160"/>
      <c r="F554" s="160"/>
      <c r="G554" s="160"/>
      <c r="H554" s="160"/>
      <c r="I554" s="160"/>
      <c r="J554" s="160"/>
      <c r="K554" s="160"/>
      <c r="L554" s="160"/>
      <c r="M554" s="98"/>
      <c r="N554" s="99"/>
      <c r="O554" s="100"/>
      <c r="P554" s="105"/>
      <c r="Q554" s="102"/>
      <c r="R554" s="102"/>
      <c r="S554" s="102"/>
      <c r="T554" s="103"/>
      <c r="U554" s="104"/>
      <c r="V554" s="160"/>
    </row>
    <row r="555" spans="1:22" ht="12.75">
      <c r="A555" s="163"/>
      <c r="B555" s="158"/>
      <c r="C555" s="166" t="str">
        <f>IFERROR(VLOOKUP(B555,VALIDACIÓN!A:B,2,FALSE),"INDICAR DISTRITO")</f>
        <v>INDICAR DISTRITO</v>
      </c>
      <c r="D555" s="158"/>
      <c r="E555" s="158"/>
      <c r="F555" s="158"/>
      <c r="G555" s="158"/>
      <c r="H555" s="158"/>
      <c r="I555" s="158"/>
      <c r="J555" s="161"/>
      <c r="K555" s="158"/>
      <c r="L555" s="162" t="str">
        <f>CONCATENATE(H555," - ",I555)</f>
        <v xml:space="preserve"> - </v>
      </c>
      <c r="M555" s="85" t="str">
        <f ca="1">IFERROR(__xludf.DUMMYFUNCTION("IFERROR(ArrayFormula(QUERY(TRIM('VALIDACIÓN'!$C$2:$H1254),""SELECT Col2, Col3, Col4 WHERE Col1='""&amp;L555&amp;""'"")),""COMPLETAR LOS CAMPOS DE AÑO, CUATRIMESTRE Y ORIENTACIÓN"")"),"COMPLETAR LOS CAMPOS DE AÑO, CUATRIMESTRE Y ORIENTACIÓN")</f>
        <v>COMPLETAR LOS CAMPOS DE AÑO, CUATRIMESTRE Y ORIENTACIÓN</v>
      </c>
      <c r="N555" s="86"/>
      <c r="O555" s="86"/>
      <c r="P555" s="87"/>
      <c r="Q555" s="88"/>
      <c r="R555" s="88"/>
      <c r="S555" s="88"/>
      <c r="T555" s="88"/>
      <c r="U555" s="89"/>
      <c r="V555" s="167"/>
    </row>
    <row r="556" spans="1:22" ht="12.75">
      <c r="A556" s="164"/>
      <c r="B556" s="159"/>
      <c r="C556" s="159"/>
      <c r="D556" s="159"/>
      <c r="E556" s="159"/>
      <c r="F556" s="159"/>
      <c r="G556" s="159"/>
      <c r="H556" s="159"/>
      <c r="I556" s="159"/>
      <c r="J556" s="159"/>
      <c r="K556" s="159"/>
      <c r="L556" s="159"/>
      <c r="M556" s="90"/>
      <c r="N556" s="91"/>
      <c r="O556" s="91"/>
      <c r="P556" s="92"/>
      <c r="Q556" s="94"/>
      <c r="R556" s="93"/>
      <c r="S556" s="94"/>
      <c r="T556" s="94"/>
      <c r="U556" s="95"/>
      <c r="V556" s="159"/>
    </row>
    <row r="557" spans="1:22" ht="12.75">
      <c r="A557" s="164"/>
      <c r="B557" s="159"/>
      <c r="C557" s="159"/>
      <c r="D557" s="159"/>
      <c r="E557" s="159"/>
      <c r="F557" s="159"/>
      <c r="G557" s="159"/>
      <c r="H557" s="159"/>
      <c r="I557" s="159"/>
      <c r="J557" s="159"/>
      <c r="K557" s="159"/>
      <c r="L557" s="159"/>
      <c r="M557" s="90"/>
      <c r="N557" s="91"/>
      <c r="O557" s="91"/>
      <c r="P557" s="92"/>
      <c r="Q557" s="94"/>
      <c r="R557" s="93"/>
      <c r="S557" s="94"/>
      <c r="T557" s="94"/>
      <c r="U557" s="95"/>
      <c r="V557" s="159"/>
    </row>
    <row r="558" spans="1:22" ht="12.75">
      <c r="A558" s="164"/>
      <c r="B558" s="159"/>
      <c r="C558" s="159"/>
      <c r="D558" s="159"/>
      <c r="E558" s="159"/>
      <c r="F558" s="159"/>
      <c r="G558" s="159"/>
      <c r="H558" s="159"/>
      <c r="I558" s="159"/>
      <c r="J558" s="159"/>
      <c r="K558" s="159"/>
      <c r="L558" s="159"/>
      <c r="M558" s="90"/>
      <c r="N558" s="91"/>
      <c r="O558" s="91"/>
      <c r="P558" s="96"/>
      <c r="Q558" s="94"/>
      <c r="R558" s="94"/>
      <c r="S558" s="94"/>
      <c r="T558" s="93"/>
      <c r="U558" s="97"/>
      <c r="V558" s="159"/>
    </row>
    <row r="559" spans="1:22" ht="13.5" thickBot="1">
      <c r="A559" s="165"/>
      <c r="B559" s="160"/>
      <c r="C559" s="160"/>
      <c r="D559" s="160"/>
      <c r="E559" s="160"/>
      <c r="F559" s="160"/>
      <c r="G559" s="160"/>
      <c r="H559" s="160"/>
      <c r="I559" s="160"/>
      <c r="J559" s="160"/>
      <c r="K559" s="160"/>
      <c r="L559" s="160"/>
      <c r="M559" s="98"/>
      <c r="N559" s="99"/>
      <c r="O559" s="100"/>
      <c r="P559" s="105"/>
      <c r="Q559" s="102"/>
      <c r="R559" s="102"/>
      <c r="S559" s="102"/>
      <c r="T559" s="103"/>
      <c r="U559" s="104"/>
      <c r="V559" s="160"/>
    </row>
    <row r="560" spans="1:22" ht="12.75">
      <c r="A560" s="163"/>
      <c r="B560" s="158"/>
      <c r="C560" s="166" t="str">
        <f>IFERROR(VLOOKUP(B560,VALIDACIÓN!A:B,2,FALSE),"INDICAR DISTRITO")</f>
        <v>INDICAR DISTRITO</v>
      </c>
      <c r="D560" s="158"/>
      <c r="E560" s="158"/>
      <c r="F560" s="158"/>
      <c r="G560" s="158"/>
      <c r="H560" s="158"/>
      <c r="I560" s="158"/>
      <c r="J560" s="161"/>
      <c r="K560" s="158"/>
      <c r="L560" s="162" t="str">
        <f>CONCATENATE(H560," - ",I560)</f>
        <v xml:space="preserve"> - </v>
      </c>
      <c r="M560" s="85" t="str">
        <f ca="1">IFERROR(__xludf.DUMMYFUNCTION("IFERROR(ArrayFormula(QUERY(TRIM('VALIDACIÓN'!$C$2:$H1254),""SELECT Col2, Col3, Col4 WHERE Col1='""&amp;L560&amp;""'"")),""COMPLETAR LOS CAMPOS DE AÑO, CUATRIMESTRE Y ORIENTACIÓN"")"),"COMPLETAR LOS CAMPOS DE AÑO, CUATRIMESTRE Y ORIENTACIÓN")</f>
        <v>COMPLETAR LOS CAMPOS DE AÑO, CUATRIMESTRE Y ORIENTACIÓN</v>
      </c>
      <c r="N560" s="86"/>
      <c r="O560" s="86"/>
      <c r="P560" s="87"/>
      <c r="Q560" s="88"/>
      <c r="R560" s="88"/>
      <c r="S560" s="88"/>
      <c r="T560" s="88"/>
      <c r="U560" s="89"/>
      <c r="V560" s="167"/>
    </row>
    <row r="561" spans="1:22" ht="12.75">
      <c r="A561" s="164"/>
      <c r="B561" s="159"/>
      <c r="C561" s="159"/>
      <c r="D561" s="159"/>
      <c r="E561" s="159"/>
      <c r="F561" s="159"/>
      <c r="G561" s="159"/>
      <c r="H561" s="159"/>
      <c r="I561" s="159"/>
      <c r="J561" s="159"/>
      <c r="K561" s="159"/>
      <c r="L561" s="159"/>
      <c r="M561" s="90"/>
      <c r="N561" s="91"/>
      <c r="O561" s="91"/>
      <c r="P561" s="92"/>
      <c r="Q561" s="94"/>
      <c r="R561" s="93"/>
      <c r="S561" s="94"/>
      <c r="T561" s="94"/>
      <c r="U561" s="95"/>
      <c r="V561" s="159"/>
    </row>
    <row r="562" spans="1:22" ht="12.75">
      <c r="A562" s="164"/>
      <c r="B562" s="159"/>
      <c r="C562" s="159"/>
      <c r="D562" s="159"/>
      <c r="E562" s="159"/>
      <c r="F562" s="159"/>
      <c r="G562" s="159"/>
      <c r="H562" s="159"/>
      <c r="I562" s="159"/>
      <c r="J562" s="159"/>
      <c r="K562" s="159"/>
      <c r="L562" s="159"/>
      <c r="M562" s="90"/>
      <c r="N562" s="91"/>
      <c r="O562" s="91"/>
      <c r="P562" s="92"/>
      <c r="Q562" s="94"/>
      <c r="R562" s="93"/>
      <c r="S562" s="94"/>
      <c r="T562" s="94"/>
      <c r="U562" s="95"/>
      <c r="V562" s="159"/>
    </row>
    <row r="563" spans="1:22" ht="12.75">
      <c r="A563" s="164"/>
      <c r="B563" s="159"/>
      <c r="C563" s="159"/>
      <c r="D563" s="159"/>
      <c r="E563" s="159"/>
      <c r="F563" s="159"/>
      <c r="G563" s="159"/>
      <c r="H563" s="159"/>
      <c r="I563" s="159"/>
      <c r="J563" s="159"/>
      <c r="K563" s="159"/>
      <c r="L563" s="159"/>
      <c r="M563" s="90"/>
      <c r="N563" s="91"/>
      <c r="O563" s="91"/>
      <c r="P563" s="96"/>
      <c r="Q563" s="94"/>
      <c r="R563" s="94"/>
      <c r="S563" s="94"/>
      <c r="T563" s="93"/>
      <c r="U563" s="97"/>
      <c r="V563" s="159"/>
    </row>
    <row r="564" spans="1:22" ht="13.5" thickBot="1">
      <c r="A564" s="165"/>
      <c r="B564" s="160"/>
      <c r="C564" s="160"/>
      <c r="D564" s="160"/>
      <c r="E564" s="160"/>
      <c r="F564" s="160"/>
      <c r="G564" s="160"/>
      <c r="H564" s="160"/>
      <c r="I564" s="160"/>
      <c r="J564" s="160"/>
      <c r="K564" s="160"/>
      <c r="L564" s="160"/>
      <c r="M564" s="98"/>
      <c r="N564" s="99"/>
      <c r="O564" s="100"/>
      <c r="P564" s="105"/>
      <c r="Q564" s="102"/>
      <c r="R564" s="102"/>
      <c r="S564" s="102"/>
      <c r="T564" s="103"/>
      <c r="U564" s="104"/>
      <c r="V564" s="160"/>
    </row>
    <row r="565" spans="1:22" ht="12.75">
      <c r="A565" s="163"/>
      <c r="B565" s="158"/>
      <c r="C565" s="166" t="str">
        <f>IFERROR(VLOOKUP(B565,VALIDACIÓN!A:B,2,FALSE),"INDICAR DISTRITO")</f>
        <v>INDICAR DISTRITO</v>
      </c>
      <c r="D565" s="158"/>
      <c r="E565" s="158"/>
      <c r="F565" s="158"/>
      <c r="G565" s="158"/>
      <c r="H565" s="158"/>
      <c r="I565" s="158"/>
      <c r="J565" s="161"/>
      <c r="K565" s="158"/>
      <c r="L565" s="162" t="str">
        <f>CONCATENATE(H565," - ",I565)</f>
        <v xml:space="preserve"> - </v>
      </c>
      <c r="M565" s="85" t="str">
        <f ca="1">IFERROR(__xludf.DUMMYFUNCTION("IFERROR(ArrayFormula(QUERY(TRIM('VALIDACIÓN'!$C$2:$H1254),""SELECT Col2, Col3, Col4 WHERE Col1='""&amp;L565&amp;""'"")),""COMPLETAR LOS CAMPOS DE AÑO, CUATRIMESTRE Y ORIENTACIÓN"")"),"COMPLETAR LOS CAMPOS DE AÑO, CUATRIMESTRE Y ORIENTACIÓN")</f>
        <v>COMPLETAR LOS CAMPOS DE AÑO, CUATRIMESTRE Y ORIENTACIÓN</v>
      </c>
      <c r="N565" s="86"/>
      <c r="O565" s="86"/>
      <c r="P565" s="87"/>
      <c r="Q565" s="88"/>
      <c r="R565" s="88"/>
      <c r="S565" s="88"/>
      <c r="T565" s="88"/>
      <c r="U565" s="89"/>
      <c r="V565" s="167"/>
    </row>
    <row r="566" spans="1:22" ht="12.75">
      <c r="A566" s="164"/>
      <c r="B566" s="159"/>
      <c r="C566" s="159"/>
      <c r="D566" s="159"/>
      <c r="E566" s="159"/>
      <c r="F566" s="159"/>
      <c r="G566" s="159"/>
      <c r="H566" s="159"/>
      <c r="I566" s="159"/>
      <c r="J566" s="159"/>
      <c r="K566" s="159"/>
      <c r="L566" s="159"/>
      <c r="M566" s="90"/>
      <c r="N566" s="91"/>
      <c r="O566" s="91"/>
      <c r="P566" s="92"/>
      <c r="Q566" s="94"/>
      <c r="R566" s="93"/>
      <c r="S566" s="94"/>
      <c r="T566" s="94"/>
      <c r="U566" s="95"/>
      <c r="V566" s="159"/>
    </row>
    <row r="567" spans="1:22" ht="12.75">
      <c r="A567" s="164"/>
      <c r="B567" s="159"/>
      <c r="C567" s="159"/>
      <c r="D567" s="159"/>
      <c r="E567" s="159"/>
      <c r="F567" s="159"/>
      <c r="G567" s="159"/>
      <c r="H567" s="159"/>
      <c r="I567" s="159"/>
      <c r="J567" s="159"/>
      <c r="K567" s="159"/>
      <c r="L567" s="159"/>
      <c r="M567" s="90"/>
      <c r="N567" s="91"/>
      <c r="O567" s="91"/>
      <c r="P567" s="92"/>
      <c r="Q567" s="94"/>
      <c r="R567" s="93"/>
      <c r="S567" s="94"/>
      <c r="T567" s="94"/>
      <c r="U567" s="95"/>
      <c r="V567" s="159"/>
    </row>
    <row r="568" spans="1:22" ht="12.75">
      <c r="A568" s="164"/>
      <c r="B568" s="159"/>
      <c r="C568" s="159"/>
      <c r="D568" s="159"/>
      <c r="E568" s="159"/>
      <c r="F568" s="159"/>
      <c r="G568" s="159"/>
      <c r="H568" s="159"/>
      <c r="I568" s="159"/>
      <c r="J568" s="159"/>
      <c r="K568" s="159"/>
      <c r="L568" s="159"/>
      <c r="M568" s="90"/>
      <c r="N568" s="91"/>
      <c r="O568" s="91"/>
      <c r="P568" s="96"/>
      <c r="Q568" s="94"/>
      <c r="R568" s="94"/>
      <c r="S568" s="94"/>
      <c r="T568" s="93"/>
      <c r="U568" s="97"/>
      <c r="V568" s="159"/>
    </row>
    <row r="569" spans="1:22" ht="13.5" thickBot="1">
      <c r="A569" s="165"/>
      <c r="B569" s="160"/>
      <c r="C569" s="160"/>
      <c r="D569" s="160"/>
      <c r="E569" s="160"/>
      <c r="F569" s="160"/>
      <c r="G569" s="160"/>
      <c r="H569" s="160"/>
      <c r="I569" s="160"/>
      <c r="J569" s="160"/>
      <c r="K569" s="160"/>
      <c r="L569" s="160"/>
      <c r="M569" s="98"/>
      <c r="N569" s="99"/>
      <c r="O569" s="100"/>
      <c r="P569" s="105"/>
      <c r="Q569" s="102"/>
      <c r="R569" s="102"/>
      <c r="S569" s="102"/>
      <c r="T569" s="103"/>
      <c r="U569" s="104"/>
      <c r="V569" s="160"/>
    </row>
    <row r="570" spans="1:22" ht="12.75">
      <c r="A570" s="163"/>
      <c r="B570" s="158"/>
      <c r="C570" s="166" t="str">
        <f>IFERROR(VLOOKUP(B570,VALIDACIÓN!A:B,2,FALSE),"INDICAR DISTRITO")</f>
        <v>INDICAR DISTRITO</v>
      </c>
      <c r="D570" s="158"/>
      <c r="E570" s="158"/>
      <c r="F570" s="158"/>
      <c r="G570" s="158"/>
      <c r="H570" s="158"/>
      <c r="I570" s="158"/>
      <c r="J570" s="161"/>
      <c r="K570" s="158"/>
      <c r="L570" s="162" t="str">
        <f>CONCATENATE(H570," - ",I570)</f>
        <v xml:space="preserve"> - </v>
      </c>
      <c r="M570" s="85" t="str">
        <f ca="1">IFERROR(__xludf.DUMMYFUNCTION("IFERROR(ArrayFormula(QUERY(TRIM('VALIDACIÓN'!$C$2:$H1254),""SELECT Col2, Col3, Col4 WHERE Col1='""&amp;L570&amp;""'"")),""COMPLETAR LOS CAMPOS DE AÑO, CUATRIMESTRE Y ORIENTACIÓN"")"),"COMPLETAR LOS CAMPOS DE AÑO, CUATRIMESTRE Y ORIENTACIÓN")</f>
        <v>COMPLETAR LOS CAMPOS DE AÑO, CUATRIMESTRE Y ORIENTACIÓN</v>
      </c>
      <c r="N570" s="86"/>
      <c r="O570" s="86"/>
      <c r="P570" s="87"/>
      <c r="Q570" s="88"/>
      <c r="R570" s="88"/>
      <c r="S570" s="88"/>
      <c r="T570" s="88"/>
      <c r="U570" s="89"/>
      <c r="V570" s="167"/>
    </row>
    <row r="571" spans="1:22" ht="12.75">
      <c r="A571" s="164"/>
      <c r="B571" s="159"/>
      <c r="C571" s="159"/>
      <c r="D571" s="159"/>
      <c r="E571" s="159"/>
      <c r="F571" s="159"/>
      <c r="G571" s="159"/>
      <c r="H571" s="159"/>
      <c r="I571" s="159"/>
      <c r="J571" s="159"/>
      <c r="K571" s="159"/>
      <c r="L571" s="159"/>
      <c r="M571" s="90"/>
      <c r="N571" s="91"/>
      <c r="O571" s="91"/>
      <c r="P571" s="92"/>
      <c r="Q571" s="94"/>
      <c r="R571" s="93"/>
      <c r="S571" s="94"/>
      <c r="T571" s="94"/>
      <c r="U571" s="95"/>
      <c r="V571" s="159"/>
    </row>
    <row r="572" spans="1:22" ht="12.75">
      <c r="A572" s="164"/>
      <c r="B572" s="159"/>
      <c r="C572" s="159"/>
      <c r="D572" s="159"/>
      <c r="E572" s="159"/>
      <c r="F572" s="159"/>
      <c r="G572" s="159"/>
      <c r="H572" s="159"/>
      <c r="I572" s="159"/>
      <c r="J572" s="159"/>
      <c r="K572" s="159"/>
      <c r="L572" s="159"/>
      <c r="M572" s="90"/>
      <c r="N572" s="91"/>
      <c r="O572" s="91"/>
      <c r="P572" s="92"/>
      <c r="Q572" s="94"/>
      <c r="R572" s="93"/>
      <c r="S572" s="94"/>
      <c r="T572" s="94"/>
      <c r="U572" s="95"/>
      <c r="V572" s="159"/>
    </row>
    <row r="573" spans="1:22" ht="12.75">
      <c r="A573" s="164"/>
      <c r="B573" s="159"/>
      <c r="C573" s="159"/>
      <c r="D573" s="159"/>
      <c r="E573" s="159"/>
      <c r="F573" s="159"/>
      <c r="G573" s="159"/>
      <c r="H573" s="159"/>
      <c r="I573" s="159"/>
      <c r="J573" s="159"/>
      <c r="K573" s="159"/>
      <c r="L573" s="159"/>
      <c r="M573" s="90"/>
      <c r="N573" s="91"/>
      <c r="O573" s="91"/>
      <c r="P573" s="96"/>
      <c r="Q573" s="94"/>
      <c r="R573" s="94"/>
      <c r="S573" s="94"/>
      <c r="T573" s="93"/>
      <c r="U573" s="97"/>
      <c r="V573" s="159"/>
    </row>
    <row r="574" spans="1:22" ht="13.5" thickBot="1">
      <c r="A574" s="165"/>
      <c r="B574" s="160"/>
      <c r="C574" s="160"/>
      <c r="D574" s="160"/>
      <c r="E574" s="160"/>
      <c r="F574" s="160"/>
      <c r="G574" s="160"/>
      <c r="H574" s="160"/>
      <c r="I574" s="160"/>
      <c r="J574" s="160"/>
      <c r="K574" s="160"/>
      <c r="L574" s="160"/>
      <c r="M574" s="98"/>
      <c r="N574" s="99"/>
      <c r="O574" s="100"/>
      <c r="P574" s="105"/>
      <c r="Q574" s="102"/>
      <c r="R574" s="102"/>
      <c r="S574" s="102"/>
      <c r="T574" s="103"/>
      <c r="U574" s="104"/>
      <c r="V574" s="160"/>
    </row>
    <row r="575" spans="1:22" ht="12.75">
      <c r="A575" s="163"/>
      <c r="B575" s="158"/>
      <c r="C575" s="166" t="str">
        <f>IFERROR(VLOOKUP(B575,VALIDACIÓN!A:B,2,FALSE),"INDICAR DISTRITO")</f>
        <v>INDICAR DISTRITO</v>
      </c>
      <c r="D575" s="158"/>
      <c r="E575" s="158"/>
      <c r="F575" s="158"/>
      <c r="G575" s="158"/>
      <c r="H575" s="158"/>
      <c r="I575" s="158"/>
      <c r="J575" s="161"/>
      <c r="K575" s="158"/>
      <c r="L575" s="162" t="str">
        <f>CONCATENATE(H575," - ",I575)</f>
        <v xml:space="preserve"> - </v>
      </c>
      <c r="M575" s="85" t="str">
        <f ca="1">IFERROR(__xludf.DUMMYFUNCTION("IFERROR(ArrayFormula(QUERY(TRIM('VALIDACIÓN'!$C$2:$H1254),""SELECT Col2, Col3, Col4 WHERE Col1='""&amp;L575&amp;""'"")),""COMPLETAR LOS CAMPOS DE AÑO, CUATRIMESTRE Y ORIENTACIÓN"")"),"COMPLETAR LOS CAMPOS DE AÑO, CUATRIMESTRE Y ORIENTACIÓN")</f>
        <v>COMPLETAR LOS CAMPOS DE AÑO, CUATRIMESTRE Y ORIENTACIÓN</v>
      </c>
      <c r="N575" s="86"/>
      <c r="O575" s="86"/>
      <c r="P575" s="87"/>
      <c r="Q575" s="88"/>
      <c r="R575" s="88"/>
      <c r="S575" s="88"/>
      <c r="T575" s="88"/>
      <c r="U575" s="89"/>
      <c r="V575" s="167"/>
    </row>
    <row r="576" spans="1:22" ht="12.75">
      <c r="A576" s="164"/>
      <c r="B576" s="159"/>
      <c r="C576" s="159"/>
      <c r="D576" s="159"/>
      <c r="E576" s="159"/>
      <c r="F576" s="159"/>
      <c r="G576" s="159"/>
      <c r="H576" s="159"/>
      <c r="I576" s="159"/>
      <c r="J576" s="159"/>
      <c r="K576" s="159"/>
      <c r="L576" s="159"/>
      <c r="M576" s="90"/>
      <c r="N576" s="91"/>
      <c r="O576" s="91"/>
      <c r="P576" s="92"/>
      <c r="Q576" s="94"/>
      <c r="R576" s="93"/>
      <c r="S576" s="94"/>
      <c r="T576" s="94"/>
      <c r="U576" s="95"/>
      <c r="V576" s="159"/>
    </row>
    <row r="577" spans="1:22" ht="12.75">
      <c r="A577" s="164"/>
      <c r="B577" s="159"/>
      <c r="C577" s="159"/>
      <c r="D577" s="159"/>
      <c r="E577" s="159"/>
      <c r="F577" s="159"/>
      <c r="G577" s="159"/>
      <c r="H577" s="159"/>
      <c r="I577" s="159"/>
      <c r="J577" s="159"/>
      <c r="K577" s="159"/>
      <c r="L577" s="159"/>
      <c r="M577" s="90"/>
      <c r="N577" s="91"/>
      <c r="O577" s="91"/>
      <c r="P577" s="92"/>
      <c r="Q577" s="94"/>
      <c r="R577" s="93"/>
      <c r="S577" s="94"/>
      <c r="T577" s="94"/>
      <c r="U577" s="95"/>
      <c r="V577" s="159"/>
    </row>
    <row r="578" spans="1:22" ht="12.75">
      <c r="A578" s="164"/>
      <c r="B578" s="159"/>
      <c r="C578" s="159"/>
      <c r="D578" s="159"/>
      <c r="E578" s="159"/>
      <c r="F578" s="159"/>
      <c r="G578" s="159"/>
      <c r="H578" s="159"/>
      <c r="I578" s="159"/>
      <c r="J578" s="159"/>
      <c r="K578" s="159"/>
      <c r="L578" s="159"/>
      <c r="M578" s="90"/>
      <c r="N578" s="91"/>
      <c r="O578" s="91"/>
      <c r="P578" s="96"/>
      <c r="Q578" s="94"/>
      <c r="R578" s="94"/>
      <c r="S578" s="94"/>
      <c r="T578" s="93"/>
      <c r="U578" s="97"/>
      <c r="V578" s="159"/>
    </row>
    <row r="579" spans="1:22" ht="13.5" thickBot="1">
      <c r="A579" s="165"/>
      <c r="B579" s="160"/>
      <c r="C579" s="160"/>
      <c r="D579" s="160"/>
      <c r="E579" s="160"/>
      <c r="F579" s="160"/>
      <c r="G579" s="160"/>
      <c r="H579" s="160"/>
      <c r="I579" s="160"/>
      <c r="J579" s="160"/>
      <c r="K579" s="160"/>
      <c r="L579" s="160"/>
      <c r="M579" s="98"/>
      <c r="N579" s="99"/>
      <c r="O579" s="100"/>
      <c r="P579" s="105"/>
      <c r="Q579" s="102"/>
      <c r="R579" s="102"/>
      <c r="S579" s="102"/>
      <c r="T579" s="103"/>
      <c r="U579" s="104"/>
      <c r="V579" s="160"/>
    </row>
    <row r="580" spans="1:22" ht="12.75">
      <c r="A580" s="163"/>
      <c r="B580" s="158"/>
      <c r="C580" s="166" t="str">
        <f>IFERROR(VLOOKUP(B580,VALIDACIÓN!A:B,2,FALSE),"INDICAR DISTRITO")</f>
        <v>INDICAR DISTRITO</v>
      </c>
      <c r="D580" s="158"/>
      <c r="E580" s="158"/>
      <c r="F580" s="158"/>
      <c r="G580" s="158"/>
      <c r="H580" s="158"/>
      <c r="I580" s="158"/>
      <c r="J580" s="161"/>
      <c r="K580" s="158"/>
      <c r="L580" s="162" t="str">
        <f>CONCATENATE(H580," - ",I580)</f>
        <v xml:space="preserve"> - </v>
      </c>
      <c r="M580" s="85" t="str">
        <f ca="1">IFERROR(__xludf.DUMMYFUNCTION("IFERROR(ArrayFormula(QUERY(TRIM('VALIDACIÓN'!$C$2:$H1254),""SELECT Col2, Col3, Col4 WHERE Col1='""&amp;L580&amp;""'"")),""COMPLETAR LOS CAMPOS DE AÑO, CUATRIMESTRE Y ORIENTACIÓN"")"),"COMPLETAR LOS CAMPOS DE AÑO, CUATRIMESTRE Y ORIENTACIÓN")</f>
        <v>COMPLETAR LOS CAMPOS DE AÑO, CUATRIMESTRE Y ORIENTACIÓN</v>
      </c>
      <c r="N580" s="86"/>
      <c r="O580" s="86"/>
      <c r="P580" s="87"/>
      <c r="Q580" s="88"/>
      <c r="R580" s="88"/>
      <c r="S580" s="88"/>
      <c r="T580" s="88"/>
      <c r="U580" s="89"/>
      <c r="V580" s="167"/>
    </row>
    <row r="581" spans="1:22" ht="12.75">
      <c r="A581" s="164"/>
      <c r="B581" s="159"/>
      <c r="C581" s="159"/>
      <c r="D581" s="159"/>
      <c r="E581" s="159"/>
      <c r="F581" s="159"/>
      <c r="G581" s="159"/>
      <c r="H581" s="159"/>
      <c r="I581" s="159"/>
      <c r="J581" s="159"/>
      <c r="K581" s="159"/>
      <c r="L581" s="159"/>
      <c r="M581" s="90"/>
      <c r="N581" s="91"/>
      <c r="O581" s="91"/>
      <c r="P581" s="92"/>
      <c r="Q581" s="94"/>
      <c r="R581" s="93"/>
      <c r="S581" s="94"/>
      <c r="T581" s="94"/>
      <c r="U581" s="95"/>
      <c r="V581" s="159"/>
    </row>
    <row r="582" spans="1:22" ht="12.75">
      <c r="A582" s="164"/>
      <c r="B582" s="159"/>
      <c r="C582" s="159"/>
      <c r="D582" s="159"/>
      <c r="E582" s="159"/>
      <c r="F582" s="159"/>
      <c r="G582" s="159"/>
      <c r="H582" s="159"/>
      <c r="I582" s="159"/>
      <c r="J582" s="159"/>
      <c r="K582" s="159"/>
      <c r="L582" s="159"/>
      <c r="M582" s="90"/>
      <c r="N582" s="91"/>
      <c r="O582" s="91"/>
      <c r="P582" s="92"/>
      <c r="Q582" s="94"/>
      <c r="R582" s="93"/>
      <c r="S582" s="94"/>
      <c r="T582" s="94"/>
      <c r="U582" s="95"/>
      <c r="V582" s="159"/>
    </row>
    <row r="583" spans="1:22" ht="12.75">
      <c r="A583" s="164"/>
      <c r="B583" s="159"/>
      <c r="C583" s="159"/>
      <c r="D583" s="159"/>
      <c r="E583" s="159"/>
      <c r="F583" s="159"/>
      <c r="G583" s="159"/>
      <c r="H583" s="159"/>
      <c r="I583" s="159"/>
      <c r="J583" s="159"/>
      <c r="K583" s="159"/>
      <c r="L583" s="159"/>
      <c r="M583" s="90"/>
      <c r="N583" s="91"/>
      <c r="O583" s="91"/>
      <c r="P583" s="96"/>
      <c r="Q583" s="94"/>
      <c r="R583" s="94"/>
      <c r="S583" s="94"/>
      <c r="T583" s="93"/>
      <c r="U583" s="97"/>
      <c r="V583" s="159"/>
    </row>
    <row r="584" spans="1:22" ht="13.5" thickBot="1">
      <c r="A584" s="165"/>
      <c r="B584" s="160"/>
      <c r="C584" s="160"/>
      <c r="D584" s="160"/>
      <c r="E584" s="160"/>
      <c r="F584" s="160"/>
      <c r="G584" s="160"/>
      <c r="H584" s="160"/>
      <c r="I584" s="160"/>
      <c r="J584" s="160"/>
      <c r="K584" s="160"/>
      <c r="L584" s="160"/>
      <c r="M584" s="98"/>
      <c r="N584" s="99"/>
      <c r="O584" s="100"/>
      <c r="P584" s="105"/>
      <c r="Q584" s="102"/>
      <c r="R584" s="102"/>
      <c r="S584" s="102"/>
      <c r="T584" s="103"/>
      <c r="U584" s="104"/>
      <c r="V584" s="160"/>
    </row>
    <row r="585" spans="1:22" ht="12.75">
      <c r="A585" s="163"/>
      <c r="B585" s="158"/>
      <c r="C585" s="166" t="str">
        <f>IFERROR(VLOOKUP(B585,VALIDACIÓN!A:B,2,FALSE),"INDICAR DISTRITO")</f>
        <v>INDICAR DISTRITO</v>
      </c>
      <c r="D585" s="158"/>
      <c r="E585" s="158"/>
      <c r="F585" s="158"/>
      <c r="G585" s="158"/>
      <c r="H585" s="158"/>
      <c r="I585" s="158"/>
      <c r="J585" s="161"/>
      <c r="K585" s="158"/>
      <c r="L585" s="162" t="str">
        <f>CONCATENATE(H585," - ",I585)</f>
        <v xml:space="preserve"> - </v>
      </c>
      <c r="M585" s="85" t="str">
        <f ca="1">IFERROR(__xludf.DUMMYFUNCTION("IFERROR(ArrayFormula(QUERY(TRIM('VALIDACIÓN'!$C$2:$H1254),""SELECT Col2, Col3, Col4 WHERE Col1='""&amp;L585&amp;""'"")),""COMPLETAR LOS CAMPOS DE AÑO, CUATRIMESTRE Y ORIENTACIÓN"")"),"COMPLETAR LOS CAMPOS DE AÑO, CUATRIMESTRE Y ORIENTACIÓN")</f>
        <v>COMPLETAR LOS CAMPOS DE AÑO, CUATRIMESTRE Y ORIENTACIÓN</v>
      </c>
      <c r="N585" s="86"/>
      <c r="O585" s="86"/>
      <c r="P585" s="87"/>
      <c r="Q585" s="88"/>
      <c r="R585" s="88"/>
      <c r="S585" s="88"/>
      <c r="T585" s="88"/>
      <c r="U585" s="89"/>
      <c r="V585" s="167"/>
    </row>
    <row r="586" spans="1:22" ht="12.75">
      <c r="A586" s="164"/>
      <c r="B586" s="159"/>
      <c r="C586" s="159"/>
      <c r="D586" s="159"/>
      <c r="E586" s="159"/>
      <c r="F586" s="159"/>
      <c r="G586" s="159"/>
      <c r="H586" s="159"/>
      <c r="I586" s="159"/>
      <c r="J586" s="159"/>
      <c r="K586" s="159"/>
      <c r="L586" s="159"/>
      <c r="M586" s="90"/>
      <c r="N586" s="91"/>
      <c r="O586" s="91"/>
      <c r="P586" s="92"/>
      <c r="Q586" s="94"/>
      <c r="R586" s="93"/>
      <c r="S586" s="94"/>
      <c r="T586" s="94"/>
      <c r="U586" s="95"/>
      <c r="V586" s="159"/>
    </row>
    <row r="587" spans="1:22" ht="12.75">
      <c r="A587" s="164"/>
      <c r="B587" s="159"/>
      <c r="C587" s="159"/>
      <c r="D587" s="159"/>
      <c r="E587" s="159"/>
      <c r="F587" s="159"/>
      <c r="G587" s="159"/>
      <c r="H587" s="159"/>
      <c r="I587" s="159"/>
      <c r="J587" s="159"/>
      <c r="K587" s="159"/>
      <c r="L587" s="159"/>
      <c r="M587" s="90"/>
      <c r="N587" s="91"/>
      <c r="O587" s="91"/>
      <c r="P587" s="92"/>
      <c r="Q587" s="94"/>
      <c r="R587" s="93"/>
      <c r="S587" s="94"/>
      <c r="T587" s="94"/>
      <c r="U587" s="95"/>
      <c r="V587" s="159"/>
    </row>
    <row r="588" spans="1:22" ht="12.75">
      <c r="A588" s="164"/>
      <c r="B588" s="159"/>
      <c r="C588" s="159"/>
      <c r="D588" s="159"/>
      <c r="E588" s="159"/>
      <c r="F588" s="159"/>
      <c r="G588" s="159"/>
      <c r="H588" s="159"/>
      <c r="I588" s="159"/>
      <c r="J588" s="159"/>
      <c r="K588" s="159"/>
      <c r="L588" s="159"/>
      <c r="M588" s="90"/>
      <c r="N588" s="91"/>
      <c r="O588" s="91"/>
      <c r="P588" s="96"/>
      <c r="Q588" s="94"/>
      <c r="R588" s="94"/>
      <c r="S588" s="94"/>
      <c r="T588" s="93"/>
      <c r="U588" s="97"/>
      <c r="V588" s="159"/>
    </row>
    <row r="589" spans="1:22" ht="13.5" thickBot="1">
      <c r="A589" s="165"/>
      <c r="B589" s="160"/>
      <c r="C589" s="160"/>
      <c r="D589" s="160"/>
      <c r="E589" s="160"/>
      <c r="F589" s="160"/>
      <c r="G589" s="160"/>
      <c r="H589" s="160"/>
      <c r="I589" s="160"/>
      <c r="J589" s="160"/>
      <c r="K589" s="160"/>
      <c r="L589" s="160"/>
      <c r="M589" s="98"/>
      <c r="N589" s="99"/>
      <c r="O589" s="100"/>
      <c r="P589" s="105"/>
      <c r="Q589" s="102"/>
      <c r="R589" s="102"/>
      <c r="S589" s="102"/>
      <c r="T589" s="103"/>
      <c r="U589" s="104"/>
      <c r="V589" s="160"/>
    </row>
    <row r="590" spans="1:22" ht="12.75">
      <c r="A590" s="163"/>
      <c r="B590" s="158"/>
      <c r="C590" s="166" t="str">
        <f>IFERROR(VLOOKUP(B590,VALIDACIÓN!A:B,2,FALSE),"INDICAR DISTRITO")</f>
        <v>INDICAR DISTRITO</v>
      </c>
      <c r="D590" s="158"/>
      <c r="E590" s="158"/>
      <c r="F590" s="158"/>
      <c r="G590" s="158"/>
      <c r="H590" s="158"/>
      <c r="I590" s="158"/>
      <c r="J590" s="161"/>
      <c r="K590" s="158"/>
      <c r="L590" s="162" t="str">
        <f>CONCATENATE(H590," - ",I590)</f>
        <v xml:space="preserve"> - </v>
      </c>
      <c r="M590" s="85" t="str">
        <f ca="1">IFERROR(__xludf.DUMMYFUNCTION("IFERROR(ArrayFormula(QUERY(TRIM('VALIDACIÓN'!$C$2:$H1254),""SELECT Col2, Col3, Col4 WHERE Col1='""&amp;L590&amp;""'"")),""COMPLETAR LOS CAMPOS DE AÑO, CUATRIMESTRE Y ORIENTACIÓN"")"),"COMPLETAR LOS CAMPOS DE AÑO, CUATRIMESTRE Y ORIENTACIÓN")</f>
        <v>COMPLETAR LOS CAMPOS DE AÑO, CUATRIMESTRE Y ORIENTACIÓN</v>
      </c>
      <c r="N590" s="86"/>
      <c r="O590" s="86"/>
      <c r="P590" s="87"/>
      <c r="Q590" s="88"/>
      <c r="R590" s="88"/>
      <c r="S590" s="88"/>
      <c r="T590" s="88"/>
      <c r="U590" s="89"/>
      <c r="V590" s="167"/>
    </row>
    <row r="591" spans="1:22" ht="12.75">
      <c r="A591" s="164"/>
      <c r="B591" s="159"/>
      <c r="C591" s="159"/>
      <c r="D591" s="159"/>
      <c r="E591" s="159"/>
      <c r="F591" s="159"/>
      <c r="G591" s="159"/>
      <c r="H591" s="159"/>
      <c r="I591" s="159"/>
      <c r="J591" s="159"/>
      <c r="K591" s="159"/>
      <c r="L591" s="159"/>
      <c r="M591" s="90"/>
      <c r="N591" s="91"/>
      <c r="O591" s="91"/>
      <c r="P591" s="92"/>
      <c r="Q591" s="94"/>
      <c r="R591" s="93"/>
      <c r="S591" s="94"/>
      <c r="T591" s="94"/>
      <c r="U591" s="95"/>
      <c r="V591" s="159"/>
    </row>
    <row r="592" spans="1:22" ht="12.75">
      <c r="A592" s="164"/>
      <c r="B592" s="159"/>
      <c r="C592" s="159"/>
      <c r="D592" s="159"/>
      <c r="E592" s="159"/>
      <c r="F592" s="159"/>
      <c r="G592" s="159"/>
      <c r="H592" s="159"/>
      <c r="I592" s="159"/>
      <c r="J592" s="159"/>
      <c r="K592" s="159"/>
      <c r="L592" s="159"/>
      <c r="M592" s="90"/>
      <c r="N592" s="91"/>
      <c r="O592" s="91"/>
      <c r="P592" s="92"/>
      <c r="Q592" s="94"/>
      <c r="R592" s="93"/>
      <c r="S592" s="94"/>
      <c r="T592" s="94"/>
      <c r="U592" s="95"/>
      <c r="V592" s="159"/>
    </row>
    <row r="593" spans="1:22" ht="12.75">
      <c r="A593" s="164"/>
      <c r="B593" s="159"/>
      <c r="C593" s="159"/>
      <c r="D593" s="159"/>
      <c r="E593" s="159"/>
      <c r="F593" s="159"/>
      <c r="G593" s="159"/>
      <c r="H593" s="159"/>
      <c r="I593" s="159"/>
      <c r="J593" s="159"/>
      <c r="K593" s="159"/>
      <c r="L593" s="159"/>
      <c r="M593" s="90"/>
      <c r="N593" s="91"/>
      <c r="O593" s="91"/>
      <c r="P593" s="96"/>
      <c r="Q593" s="94"/>
      <c r="R593" s="94"/>
      <c r="S593" s="94"/>
      <c r="T593" s="93"/>
      <c r="U593" s="97"/>
      <c r="V593" s="159"/>
    </row>
    <row r="594" spans="1:22" ht="13.5" thickBot="1">
      <c r="A594" s="165"/>
      <c r="B594" s="160"/>
      <c r="C594" s="160"/>
      <c r="D594" s="160"/>
      <c r="E594" s="160"/>
      <c r="F594" s="160"/>
      <c r="G594" s="160"/>
      <c r="H594" s="160"/>
      <c r="I594" s="160"/>
      <c r="J594" s="160"/>
      <c r="K594" s="160"/>
      <c r="L594" s="160"/>
      <c r="M594" s="98"/>
      <c r="N594" s="99"/>
      <c r="O594" s="100"/>
      <c r="P594" s="105"/>
      <c r="Q594" s="102"/>
      <c r="R594" s="102"/>
      <c r="S594" s="102"/>
      <c r="T594" s="103"/>
      <c r="U594" s="104"/>
      <c r="V594" s="160"/>
    </row>
    <row r="595" spans="1:22" ht="12.75">
      <c r="A595" s="163"/>
      <c r="B595" s="158"/>
      <c r="C595" s="166" t="str">
        <f>IFERROR(VLOOKUP(B595,VALIDACIÓN!A:B,2,FALSE),"INDICAR DISTRITO")</f>
        <v>INDICAR DISTRITO</v>
      </c>
      <c r="D595" s="158"/>
      <c r="E595" s="158"/>
      <c r="F595" s="158"/>
      <c r="G595" s="158"/>
      <c r="H595" s="158"/>
      <c r="I595" s="158"/>
      <c r="J595" s="161"/>
      <c r="K595" s="158"/>
      <c r="L595" s="162" t="str">
        <f>CONCATENATE(H595," - ",I595)</f>
        <v xml:space="preserve"> - </v>
      </c>
      <c r="M595" s="85" t="str">
        <f ca="1">IFERROR(__xludf.DUMMYFUNCTION("IFERROR(ArrayFormula(QUERY(TRIM('VALIDACIÓN'!$C$2:$H1254),""SELECT Col2, Col3, Col4 WHERE Col1='""&amp;L595&amp;""'"")),""COMPLETAR LOS CAMPOS DE AÑO, CUATRIMESTRE Y ORIENTACIÓN"")"),"COMPLETAR LOS CAMPOS DE AÑO, CUATRIMESTRE Y ORIENTACIÓN")</f>
        <v>COMPLETAR LOS CAMPOS DE AÑO, CUATRIMESTRE Y ORIENTACIÓN</v>
      </c>
      <c r="N595" s="86"/>
      <c r="O595" s="86"/>
      <c r="P595" s="87"/>
      <c r="Q595" s="88"/>
      <c r="R595" s="88"/>
      <c r="S595" s="88"/>
      <c r="T595" s="88"/>
      <c r="U595" s="89"/>
      <c r="V595" s="167"/>
    </row>
    <row r="596" spans="1:22" ht="12.75">
      <c r="A596" s="164"/>
      <c r="B596" s="159"/>
      <c r="C596" s="159"/>
      <c r="D596" s="159"/>
      <c r="E596" s="159"/>
      <c r="F596" s="159"/>
      <c r="G596" s="159"/>
      <c r="H596" s="159"/>
      <c r="I596" s="159"/>
      <c r="J596" s="159"/>
      <c r="K596" s="159"/>
      <c r="L596" s="159"/>
      <c r="M596" s="90"/>
      <c r="N596" s="91"/>
      <c r="O596" s="91"/>
      <c r="P596" s="92"/>
      <c r="Q596" s="94"/>
      <c r="R596" s="93"/>
      <c r="S596" s="94"/>
      <c r="T596" s="94"/>
      <c r="U596" s="95"/>
      <c r="V596" s="159"/>
    </row>
    <row r="597" spans="1:22" ht="12.75">
      <c r="A597" s="164"/>
      <c r="B597" s="159"/>
      <c r="C597" s="159"/>
      <c r="D597" s="159"/>
      <c r="E597" s="159"/>
      <c r="F597" s="159"/>
      <c r="G597" s="159"/>
      <c r="H597" s="159"/>
      <c r="I597" s="159"/>
      <c r="J597" s="159"/>
      <c r="K597" s="159"/>
      <c r="L597" s="159"/>
      <c r="M597" s="90"/>
      <c r="N597" s="91"/>
      <c r="O597" s="91"/>
      <c r="P597" s="92"/>
      <c r="Q597" s="94"/>
      <c r="R597" s="93"/>
      <c r="S597" s="94"/>
      <c r="T597" s="94"/>
      <c r="U597" s="95"/>
      <c r="V597" s="159"/>
    </row>
    <row r="598" spans="1:22" ht="12.75">
      <c r="A598" s="164"/>
      <c r="B598" s="159"/>
      <c r="C598" s="159"/>
      <c r="D598" s="159"/>
      <c r="E598" s="159"/>
      <c r="F598" s="159"/>
      <c r="G598" s="159"/>
      <c r="H598" s="159"/>
      <c r="I598" s="159"/>
      <c r="J598" s="159"/>
      <c r="K598" s="159"/>
      <c r="L598" s="159"/>
      <c r="M598" s="90"/>
      <c r="N598" s="91"/>
      <c r="O598" s="91"/>
      <c r="P598" s="96"/>
      <c r="Q598" s="94"/>
      <c r="R598" s="94"/>
      <c r="S598" s="94"/>
      <c r="T598" s="93"/>
      <c r="U598" s="97"/>
      <c r="V598" s="159"/>
    </row>
    <row r="599" spans="1:22" ht="13.5" thickBot="1">
      <c r="A599" s="165"/>
      <c r="B599" s="160"/>
      <c r="C599" s="160"/>
      <c r="D599" s="160"/>
      <c r="E599" s="160"/>
      <c r="F599" s="160"/>
      <c r="G599" s="160"/>
      <c r="H599" s="160"/>
      <c r="I599" s="160"/>
      <c r="J599" s="160"/>
      <c r="K599" s="160"/>
      <c r="L599" s="160"/>
      <c r="M599" s="98"/>
      <c r="N599" s="99"/>
      <c r="O599" s="100"/>
      <c r="P599" s="105"/>
      <c r="Q599" s="102"/>
      <c r="R599" s="102"/>
      <c r="S599" s="102"/>
      <c r="T599" s="103"/>
      <c r="U599" s="104"/>
      <c r="V599" s="160"/>
    </row>
    <row r="600" spans="1:22" ht="12.75">
      <c r="A600" s="163"/>
      <c r="B600" s="158"/>
      <c r="C600" s="166" t="str">
        <f>IFERROR(VLOOKUP(B600,VALIDACIÓN!A:B,2,FALSE),"INDICAR DISTRITO")</f>
        <v>INDICAR DISTRITO</v>
      </c>
      <c r="D600" s="158"/>
      <c r="E600" s="158"/>
      <c r="F600" s="158"/>
      <c r="G600" s="158"/>
      <c r="H600" s="158"/>
      <c r="I600" s="158"/>
      <c r="J600" s="161"/>
      <c r="K600" s="158"/>
      <c r="L600" s="162" t="str">
        <f>CONCATENATE(H600," - ",I600)</f>
        <v xml:space="preserve"> - </v>
      </c>
      <c r="M600" s="85" t="str">
        <f ca="1">IFERROR(__xludf.DUMMYFUNCTION("IFERROR(ArrayFormula(QUERY(TRIM('VALIDACIÓN'!$C$2:$H1254),""SELECT Col2, Col3, Col4 WHERE Col1='""&amp;L600&amp;""'"")),""COMPLETAR LOS CAMPOS DE AÑO, CUATRIMESTRE Y ORIENTACIÓN"")"),"COMPLETAR LOS CAMPOS DE AÑO, CUATRIMESTRE Y ORIENTACIÓN")</f>
        <v>COMPLETAR LOS CAMPOS DE AÑO, CUATRIMESTRE Y ORIENTACIÓN</v>
      </c>
      <c r="N600" s="86"/>
      <c r="O600" s="86"/>
      <c r="P600" s="87"/>
      <c r="Q600" s="88"/>
      <c r="R600" s="88"/>
      <c r="S600" s="88"/>
      <c r="T600" s="88"/>
      <c r="U600" s="89"/>
      <c r="V600" s="167"/>
    </row>
    <row r="601" spans="1:22" ht="12.75">
      <c r="A601" s="164"/>
      <c r="B601" s="159"/>
      <c r="C601" s="159"/>
      <c r="D601" s="159"/>
      <c r="E601" s="159"/>
      <c r="F601" s="159"/>
      <c r="G601" s="159"/>
      <c r="H601" s="159"/>
      <c r="I601" s="159"/>
      <c r="J601" s="159"/>
      <c r="K601" s="159"/>
      <c r="L601" s="159"/>
      <c r="M601" s="90"/>
      <c r="N601" s="91"/>
      <c r="O601" s="91"/>
      <c r="P601" s="92"/>
      <c r="Q601" s="94"/>
      <c r="R601" s="93"/>
      <c r="S601" s="94"/>
      <c r="T601" s="94"/>
      <c r="U601" s="95"/>
      <c r="V601" s="159"/>
    </row>
    <row r="602" spans="1:22" ht="12.75">
      <c r="A602" s="164"/>
      <c r="B602" s="159"/>
      <c r="C602" s="159"/>
      <c r="D602" s="159"/>
      <c r="E602" s="159"/>
      <c r="F602" s="159"/>
      <c r="G602" s="159"/>
      <c r="H602" s="159"/>
      <c r="I602" s="159"/>
      <c r="J602" s="159"/>
      <c r="K602" s="159"/>
      <c r="L602" s="159"/>
      <c r="M602" s="90"/>
      <c r="N602" s="91"/>
      <c r="O602" s="91"/>
      <c r="P602" s="92"/>
      <c r="Q602" s="94"/>
      <c r="R602" s="93"/>
      <c r="S602" s="94"/>
      <c r="T602" s="94"/>
      <c r="U602" s="95"/>
      <c r="V602" s="159"/>
    </row>
    <row r="603" spans="1:22" ht="12.75">
      <c r="A603" s="164"/>
      <c r="B603" s="159"/>
      <c r="C603" s="159"/>
      <c r="D603" s="159"/>
      <c r="E603" s="159"/>
      <c r="F603" s="159"/>
      <c r="G603" s="159"/>
      <c r="H603" s="159"/>
      <c r="I603" s="159"/>
      <c r="J603" s="159"/>
      <c r="K603" s="159"/>
      <c r="L603" s="159"/>
      <c r="M603" s="90"/>
      <c r="N603" s="91"/>
      <c r="O603" s="91"/>
      <c r="P603" s="96"/>
      <c r="Q603" s="94"/>
      <c r="R603" s="94"/>
      <c r="S603" s="94"/>
      <c r="T603" s="93"/>
      <c r="U603" s="97"/>
      <c r="V603" s="159"/>
    </row>
    <row r="604" spans="1:22" ht="13.5" thickBot="1">
      <c r="A604" s="165"/>
      <c r="B604" s="160"/>
      <c r="C604" s="160"/>
      <c r="D604" s="160"/>
      <c r="E604" s="160"/>
      <c r="F604" s="160"/>
      <c r="G604" s="160"/>
      <c r="H604" s="160"/>
      <c r="I604" s="160"/>
      <c r="J604" s="160"/>
      <c r="K604" s="160"/>
      <c r="L604" s="160"/>
      <c r="M604" s="98"/>
      <c r="N604" s="99"/>
      <c r="O604" s="100"/>
      <c r="P604" s="105"/>
      <c r="Q604" s="102"/>
      <c r="R604" s="102"/>
      <c r="S604" s="102"/>
      <c r="T604" s="103"/>
      <c r="U604" s="104"/>
      <c r="V604" s="160"/>
    </row>
    <row r="605" spans="1:22" ht="12.75">
      <c r="A605" s="163"/>
      <c r="B605" s="158"/>
      <c r="C605" s="166" t="str">
        <f>IFERROR(VLOOKUP(B605,VALIDACIÓN!A:B,2,FALSE),"INDICAR DISTRITO")</f>
        <v>INDICAR DISTRITO</v>
      </c>
      <c r="D605" s="158"/>
      <c r="E605" s="158"/>
      <c r="F605" s="158"/>
      <c r="G605" s="158"/>
      <c r="H605" s="158"/>
      <c r="I605" s="158"/>
      <c r="J605" s="161"/>
      <c r="K605" s="158"/>
      <c r="L605" s="162" t="str">
        <f>CONCATENATE(H605," - ",I605)</f>
        <v xml:space="preserve"> - </v>
      </c>
      <c r="M605" s="85" t="str">
        <f ca="1">IFERROR(__xludf.DUMMYFUNCTION("IFERROR(ArrayFormula(QUERY(TRIM('VALIDACIÓN'!$C$2:$H1254),""SELECT Col2, Col3, Col4 WHERE Col1='""&amp;L605&amp;""'"")),""COMPLETAR LOS CAMPOS DE AÑO, CUATRIMESTRE Y ORIENTACIÓN"")"),"COMPLETAR LOS CAMPOS DE AÑO, CUATRIMESTRE Y ORIENTACIÓN")</f>
        <v>COMPLETAR LOS CAMPOS DE AÑO, CUATRIMESTRE Y ORIENTACIÓN</v>
      </c>
      <c r="N605" s="86"/>
      <c r="O605" s="86"/>
      <c r="P605" s="87"/>
      <c r="Q605" s="88"/>
      <c r="R605" s="88"/>
      <c r="S605" s="88"/>
      <c r="T605" s="88"/>
      <c r="U605" s="89"/>
      <c r="V605" s="167"/>
    </row>
    <row r="606" spans="1:22" ht="12.75">
      <c r="A606" s="164"/>
      <c r="B606" s="159"/>
      <c r="C606" s="159"/>
      <c r="D606" s="159"/>
      <c r="E606" s="159"/>
      <c r="F606" s="159"/>
      <c r="G606" s="159"/>
      <c r="H606" s="159"/>
      <c r="I606" s="159"/>
      <c r="J606" s="159"/>
      <c r="K606" s="159"/>
      <c r="L606" s="159"/>
      <c r="M606" s="90"/>
      <c r="N606" s="91"/>
      <c r="O606" s="91"/>
      <c r="P606" s="92"/>
      <c r="Q606" s="94"/>
      <c r="R606" s="93"/>
      <c r="S606" s="94"/>
      <c r="T606" s="94"/>
      <c r="U606" s="95"/>
      <c r="V606" s="159"/>
    </row>
    <row r="607" spans="1:22" ht="12.75">
      <c r="A607" s="164"/>
      <c r="B607" s="159"/>
      <c r="C607" s="159"/>
      <c r="D607" s="159"/>
      <c r="E607" s="159"/>
      <c r="F607" s="159"/>
      <c r="G607" s="159"/>
      <c r="H607" s="159"/>
      <c r="I607" s="159"/>
      <c r="J607" s="159"/>
      <c r="K607" s="159"/>
      <c r="L607" s="159"/>
      <c r="M607" s="90"/>
      <c r="N607" s="91"/>
      <c r="O607" s="91"/>
      <c r="P607" s="92"/>
      <c r="Q607" s="94"/>
      <c r="R607" s="93"/>
      <c r="S607" s="94"/>
      <c r="T607" s="94"/>
      <c r="U607" s="95"/>
      <c r="V607" s="159"/>
    </row>
    <row r="608" spans="1:22" ht="12.75">
      <c r="A608" s="164"/>
      <c r="B608" s="159"/>
      <c r="C608" s="159"/>
      <c r="D608" s="159"/>
      <c r="E608" s="159"/>
      <c r="F608" s="159"/>
      <c r="G608" s="159"/>
      <c r="H608" s="159"/>
      <c r="I608" s="159"/>
      <c r="J608" s="159"/>
      <c r="K608" s="159"/>
      <c r="L608" s="159"/>
      <c r="M608" s="90"/>
      <c r="N608" s="91"/>
      <c r="O608" s="91"/>
      <c r="P608" s="96"/>
      <c r="Q608" s="94"/>
      <c r="R608" s="94"/>
      <c r="S608" s="94"/>
      <c r="T608" s="93"/>
      <c r="U608" s="97"/>
      <c r="V608" s="159"/>
    </row>
    <row r="609" spans="1:22" ht="13.5" thickBot="1">
      <c r="A609" s="165"/>
      <c r="B609" s="160"/>
      <c r="C609" s="160"/>
      <c r="D609" s="160"/>
      <c r="E609" s="160"/>
      <c r="F609" s="160"/>
      <c r="G609" s="160"/>
      <c r="H609" s="160"/>
      <c r="I609" s="160"/>
      <c r="J609" s="160"/>
      <c r="K609" s="160"/>
      <c r="L609" s="160"/>
      <c r="M609" s="98"/>
      <c r="N609" s="99"/>
      <c r="O609" s="100"/>
      <c r="P609" s="105"/>
      <c r="Q609" s="102"/>
      <c r="R609" s="102"/>
      <c r="S609" s="102"/>
      <c r="T609" s="103"/>
      <c r="U609" s="104"/>
      <c r="V609" s="160"/>
    </row>
    <row r="610" spans="1:22" ht="12.75">
      <c r="A610" s="163"/>
      <c r="B610" s="158"/>
      <c r="C610" s="166" t="str">
        <f>IFERROR(VLOOKUP(B610,VALIDACIÓN!A:B,2,FALSE),"INDICAR DISTRITO")</f>
        <v>INDICAR DISTRITO</v>
      </c>
      <c r="D610" s="158"/>
      <c r="E610" s="158"/>
      <c r="F610" s="158"/>
      <c r="G610" s="158"/>
      <c r="H610" s="158"/>
      <c r="I610" s="158"/>
      <c r="J610" s="161"/>
      <c r="K610" s="158"/>
      <c r="L610" s="162" t="str">
        <f>CONCATENATE(H610," - ",I610)</f>
        <v xml:space="preserve"> - </v>
      </c>
      <c r="M610" s="85" t="str">
        <f ca="1">IFERROR(__xludf.DUMMYFUNCTION("IFERROR(ArrayFormula(QUERY(TRIM('VALIDACIÓN'!$C$2:$H1254),""SELECT Col2, Col3, Col4 WHERE Col1='""&amp;L610&amp;""'"")),""COMPLETAR LOS CAMPOS DE AÑO, CUATRIMESTRE Y ORIENTACIÓN"")"),"COMPLETAR LOS CAMPOS DE AÑO, CUATRIMESTRE Y ORIENTACIÓN")</f>
        <v>COMPLETAR LOS CAMPOS DE AÑO, CUATRIMESTRE Y ORIENTACIÓN</v>
      </c>
      <c r="N610" s="86"/>
      <c r="O610" s="86"/>
      <c r="P610" s="87"/>
      <c r="Q610" s="88"/>
      <c r="R610" s="88"/>
      <c r="S610" s="88"/>
      <c r="T610" s="88"/>
      <c r="U610" s="89"/>
      <c r="V610" s="167"/>
    </row>
    <row r="611" spans="1:22" ht="12.75">
      <c r="A611" s="164"/>
      <c r="B611" s="159"/>
      <c r="C611" s="159"/>
      <c r="D611" s="159"/>
      <c r="E611" s="159"/>
      <c r="F611" s="159"/>
      <c r="G611" s="159"/>
      <c r="H611" s="159"/>
      <c r="I611" s="159"/>
      <c r="J611" s="159"/>
      <c r="K611" s="159"/>
      <c r="L611" s="159"/>
      <c r="M611" s="90"/>
      <c r="N611" s="91"/>
      <c r="O611" s="91"/>
      <c r="P611" s="92"/>
      <c r="Q611" s="94"/>
      <c r="R611" s="93"/>
      <c r="S611" s="94"/>
      <c r="T611" s="94"/>
      <c r="U611" s="95"/>
      <c r="V611" s="159"/>
    </row>
    <row r="612" spans="1:22" ht="12.75">
      <c r="A612" s="164"/>
      <c r="B612" s="159"/>
      <c r="C612" s="159"/>
      <c r="D612" s="159"/>
      <c r="E612" s="159"/>
      <c r="F612" s="159"/>
      <c r="G612" s="159"/>
      <c r="H612" s="159"/>
      <c r="I612" s="159"/>
      <c r="J612" s="159"/>
      <c r="K612" s="159"/>
      <c r="L612" s="159"/>
      <c r="M612" s="90"/>
      <c r="N612" s="91"/>
      <c r="O612" s="91"/>
      <c r="P612" s="92"/>
      <c r="Q612" s="94"/>
      <c r="R612" s="93"/>
      <c r="S612" s="94"/>
      <c r="T612" s="94"/>
      <c r="U612" s="95"/>
      <c r="V612" s="159"/>
    </row>
    <row r="613" spans="1:22" ht="12.75">
      <c r="A613" s="164"/>
      <c r="B613" s="159"/>
      <c r="C613" s="159"/>
      <c r="D613" s="159"/>
      <c r="E613" s="159"/>
      <c r="F613" s="159"/>
      <c r="G613" s="159"/>
      <c r="H613" s="159"/>
      <c r="I613" s="159"/>
      <c r="J613" s="159"/>
      <c r="K613" s="159"/>
      <c r="L613" s="159"/>
      <c r="M613" s="90"/>
      <c r="N613" s="91"/>
      <c r="O613" s="91"/>
      <c r="P613" s="96"/>
      <c r="Q613" s="94"/>
      <c r="R613" s="94"/>
      <c r="S613" s="94"/>
      <c r="T613" s="93"/>
      <c r="U613" s="97"/>
      <c r="V613" s="159"/>
    </row>
    <row r="614" spans="1:22" ht="13.5" thickBot="1">
      <c r="A614" s="165"/>
      <c r="B614" s="160"/>
      <c r="C614" s="160"/>
      <c r="D614" s="160"/>
      <c r="E614" s="160"/>
      <c r="F614" s="160"/>
      <c r="G614" s="160"/>
      <c r="H614" s="160"/>
      <c r="I614" s="160"/>
      <c r="J614" s="160"/>
      <c r="K614" s="160"/>
      <c r="L614" s="160"/>
      <c r="M614" s="98"/>
      <c r="N614" s="99"/>
      <c r="O614" s="100"/>
      <c r="P614" s="105"/>
      <c r="Q614" s="102"/>
      <c r="R614" s="102"/>
      <c r="S614" s="102"/>
      <c r="T614" s="103"/>
      <c r="U614" s="104"/>
      <c r="V614" s="160"/>
    </row>
    <row r="615" spans="1:22" ht="12.75">
      <c r="A615" s="163"/>
      <c r="B615" s="158"/>
      <c r="C615" s="166" t="str">
        <f>IFERROR(VLOOKUP(B615,VALIDACIÓN!A:B,2,FALSE),"INDICAR DISTRITO")</f>
        <v>INDICAR DISTRITO</v>
      </c>
      <c r="D615" s="158"/>
      <c r="E615" s="158"/>
      <c r="F615" s="158"/>
      <c r="G615" s="158"/>
      <c r="H615" s="158"/>
      <c r="I615" s="158"/>
      <c r="J615" s="161"/>
      <c r="K615" s="158"/>
      <c r="L615" s="162" t="str">
        <f>CONCATENATE(H615," - ",I615)</f>
        <v xml:space="preserve"> - </v>
      </c>
      <c r="M615" s="85" t="str">
        <f ca="1">IFERROR(__xludf.DUMMYFUNCTION("IFERROR(ArrayFormula(QUERY(TRIM('VALIDACIÓN'!$C$2:$H1254),""SELECT Col2, Col3, Col4 WHERE Col1='""&amp;L615&amp;""'"")),""COMPLETAR LOS CAMPOS DE AÑO, CUATRIMESTRE Y ORIENTACIÓN"")"),"COMPLETAR LOS CAMPOS DE AÑO, CUATRIMESTRE Y ORIENTACIÓN")</f>
        <v>COMPLETAR LOS CAMPOS DE AÑO, CUATRIMESTRE Y ORIENTACIÓN</v>
      </c>
      <c r="N615" s="86"/>
      <c r="O615" s="86"/>
      <c r="P615" s="87"/>
      <c r="Q615" s="88"/>
      <c r="R615" s="88"/>
      <c r="S615" s="88"/>
      <c r="T615" s="88"/>
      <c r="U615" s="89"/>
      <c r="V615" s="167"/>
    </row>
    <row r="616" spans="1:22" ht="12.75">
      <c r="A616" s="164"/>
      <c r="B616" s="159"/>
      <c r="C616" s="159"/>
      <c r="D616" s="159"/>
      <c r="E616" s="159"/>
      <c r="F616" s="159"/>
      <c r="G616" s="159"/>
      <c r="H616" s="159"/>
      <c r="I616" s="159"/>
      <c r="J616" s="159"/>
      <c r="K616" s="159"/>
      <c r="L616" s="159"/>
      <c r="M616" s="90"/>
      <c r="N616" s="91"/>
      <c r="O616" s="91"/>
      <c r="P616" s="92"/>
      <c r="Q616" s="94"/>
      <c r="R616" s="93"/>
      <c r="S616" s="94"/>
      <c r="T616" s="94"/>
      <c r="U616" s="95"/>
      <c r="V616" s="159"/>
    </row>
    <row r="617" spans="1:22" ht="12.75">
      <c r="A617" s="164"/>
      <c r="B617" s="159"/>
      <c r="C617" s="159"/>
      <c r="D617" s="159"/>
      <c r="E617" s="159"/>
      <c r="F617" s="159"/>
      <c r="G617" s="159"/>
      <c r="H617" s="159"/>
      <c r="I617" s="159"/>
      <c r="J617" s="159"/>
      <c r="K617" s="159"/>
      <c r="L617" s="159"/>
      <c r="M617" s="90"/>
      <c r="N617" s="91"/>
      <c r="O617" s="91"/>
      <c r="P617" s="92"/>
      <c r="Q617" s="94"/>
      <c r="R617" s="93"/>
      <c r="S617" s="94"/>
      <c r="T617" s="94"/>
      <c r="U617" s="95"/>
      <c r="V617" s="159"/>
    </row>
    <row r="618" spans="1:22" ht="12.75">
      <c r="A618" s="164"/>
      <c r="B618" s="159"/>
      <c r="C618" s="159"/>
      <c r="D618" s="159"/>
      <c r="E618" s="159"/>
      <c r="F618" s="159"/>
      <c r="G618" s="159"/>
      <c r="H618" s="159"/>
      <c r="I618" s="159"/>
      <c r="J618" s="159"/>
      <c r="K618" s="159"/>
      <c r="L618" s="159"/>
      <c r="M618" s="90"/>
      <c r="N618" s="91"/>
      <c r="O618" s="91"/>
      <c r="P618" s="96"/>
      <c r="Q618" s="94"/>
      <c r="R618" s="94"/>
      <c r="S618" s="94"/>
      <c r="T618" s="93"/>
      <c r="U618" s="97"/>
      <c r="V618" s="159"/>
    </row>
    <row r="619" spans="1:22" ht="13.5" thickBot="1">
      <c r="A619" s="165"/>
      <c r="B619" s="160"/>
      <c r="C619" s="160"/>
      <c r="D619" s="160"/>
      <c r="E619" s="160"/>
      <c r="F619" s="160"/>
      <c r="G619" s="160"/>
      <c r="H619" s="160"/>
      <c r="I619" s="160"/>
      <c r="J619" s="160"/>
      <c r="K619" s="160"/>
      <c r="L619" s="160"/>
      <c r="M619" s="98"/>
      <c r="N619" s="99"/>
      <c r="O619" s="100"/>
      <c r="P619" s="105"/>
      <c r="Q619" s="102"/>
      <c r="R619" s="102"/>
      <c r="S619" s="102"/>
      <c r="T619" s="103"/>
      <c r="U619" s="104"/>
      <c r="V619" s="160"/>
    </row>
    <row r="620" spans="1:22" ht="12.75">
      <c r="A620" s="163"/>
      <c r="B620" s="158"/>
      <c r="C620" s="166" t="str">
        <f>IFERROR(VLOOKUP(B620,VALIDACIÓN!A:B,2,FALSE),"INDICAR DISTRITO")</f>
        <v>INDICAR DISTRITO</v>
      </c>
      <c r="D620" s="158"/>
      <c r="E620" s="158"/>
      <c r="F620" s="158"/>
      <c r="G620" s="158"/>
      <c r="H620" s="158"/>
      <c r="I620" s="158"/>
      <c r="J620" s="161"/>
      <c r="K620" s="158"/>
      <c r="L620" s="162" t="str">
        <f>CONCATENATE(H620," - ",I620)</f>
        <v xml:space="preserve"> - </v>
      </c>
      <c r="M620" s="85" t="str">
        <f ca="1">IFERROR(__xludf.DUMMYFUNCTION("IFERROR(ArrayFormula(QUERY(TRIM('VALIDACIÓN'!$C$2:$H1254),""SELECT Col2, Col3, Col4 WHERE Col1='""&amp;L620&amp;""'"")),""COMPLETAR LOS CAMPOS DE AÑO, CUATRIMESTRE Y ORIENTACIÓN"")"),"COMPLETAR LOS CAMPOS DE AÑO, CUATRIMESTRE Y ORIENTACIÓN")</f>
        <v>COMPLETAR LOS CAMPOS DE AÑO, CUATRIMESTRE Y ORIENTACIÓN</v>
      </c>
      <c r="N620" s="86"/>
      <c r="O620" s="86"/>
      <c r="P620" s="87"/>
      <c r="Q620" s="88"/>
      <c r="R620" s="88"/>
      <c r="S620" s="88"/>
      <c r="T620" s="88"/>
      <c r="U620" s="89"/>
      <c r="V620" s="167"/>
    </row>
    <row r="621" spans="1:22" ht="12.75">
      <c r="A621" s="164"/>
      <c r="B621" s="159"/>
      <c r="C621" s="159"/>
      <c r="D621" s="159"/>
      <c r="E621" s="159"/>
      <c r="F621" s="159"/>
      <c r="G621" s="159"/>
      <c r="H621" s="159"/>
      <c r="I621" s="159"/>
      <c r="J621" s="159"/>
      <c r="K621" s="159"/>
      <c r="L621" s="159"/>
      <c r="M621" s="90"/>
      <c r="N621" s="91"/>
      <c r="O621" s="91"/>
      <c r="P621" s="92"/>
      <c r="Q621" s="94"/>
      <c r="R621" s="93"/>
      <c r="S621" s="94"/>
      <c r="T621" s="94"/>
      <c r="U621" s="95"/>
      <c r="V621" s="159"/>
    </row>
    <row r="622" spans="1:22" ht="12.75">
      <c r="A622" s="164"/>
      <c r="B622" s="159"/>
      <c r="C622" s="159"/>
      <c r="D622" s="159"/>
      <c r="E622" s="159"/>
      <c r="F622" s="159"/>
      <c r="G622" s="159"/>
      <c r="H622" s="159"/>
      <c r="I622" s="159"/>
      <c r="J622" s="159"/>
      <c r="K622" s="159"/>
      <c r="L622" s="159"/>
      <c r="M622" s="90"/>
      <c r="N622" s="91"/>
      <c r="O622" s="91"/>
      <c r="P622" s="92"/>
      <c r="Q622" s="94"/>
      <c r="R622" s="93"/>
      <c r="S622" s="94"/>
      <c r="T622" s="94"/>
      <c r="U622" s="95"/>
      <c r="V622" s="159"/>
    </row>
    <row r="623" spans="1:22" ht="12.75">
      <c r="A623" s="164"/>
      <c r="B623" s="159"/>
      <c r="C623" s="159"/>
      <c r="D623" s="159"/>
      <c r="E623" s="159"/>
      <c r="F623" s="159"/>
      <c r="G623" s="159"/>
      <c r="H623" s="159"/>
      <c r="I623" s="159"/>
      <c r="J623" s="159"/>
      <c r="K623" s="159"/>
      <c r="L623" s="159"/>
      <c r="M623" s="90"/>
      <c r="N623" s="91"/>
      <c r="O623" s="91"/>
      <c r="P623" s="96"/>
      <c r="Q623" s="94"/>
      <c r="R623" s="94"/>
      <c r="S623" s="94"/>
      <c r="T623" s="93"/>
      <c r="U623" s="97"/>
      <c r="V623" s="159"/>
    </row>
    <row r="624" spans="1:22" ht="13.5" thickBot="1">
      <c r="A624" s="165"/>
      <c r="B624" s="160"/>
      <c r="C624" s="160"/>
      <c r="D624" s="160"/>
      <c r="E624" s="160"/>
      <c r="F624" s="160"/>
      <c r="G624" s="160"/>
      <c r="H624" s="160"/>
      <c r="I624" s="160"/>
      <c r="J624" s="160"/>
      <c r="K624" s="160"/>
      <c r="L624" s="160"/>
      <c r="M624" s="98"/>
      <c r="N624" s="99"/>
      <c r="O624" s="100"/>
      <c r="P624" s="105"/>
      <c r="Q624" s="102"/>
      <c r="R624" s="102"/>
      <c r="S624" s="102"/>
      <c r="T624" s="103"/>
      <c r="U624" s="104"/>
      <c r="V624" s="160"/>
    </row>
    <row r="625" spans="1:22" ht="12.75">
      <c r="A625" s="163"/>
      <c r="B625" s="158"/>
      <c r="C625" s="166" t="str">
        <f>IFERROR(VLOOKUP(B625,VALIDACIÓN!A:B,2,FALSE),"INDICAR DISTRITO")</f>
        <v>INDICAR DISTRITO</v>
      </c>
      <c r="D625" s="158"/>
      <c r="E625" s="158"/>
      <c r="F625" s="158"/>
      <c r="G625" s="158"/>
      <c r="H625" s="158"/>
      <c r="I625" s="158"/>
      <c r="J625" s="161"/>
      <c r="K625" s="158"/>
      <c r="L625" s="162" t="str">
        <f>CONCATENATE(H625," - ",I625)</f>
        <v xml:space="preserve"> - </v>
      </c>
      <c r="M625" s="85" t="str">
        <f ca="1">IFERROR(__xludf.DUMMYFUNCTION("IFERROR(ArrayFormula(QUERY(TRIM('VALIDACIÓN'!$C$2:$H1254),""SELECT Col2, Col3, Col4 WHERE Col1='""&amp;L625&amp;""'"")),""COMPLETAR LOS CAMPOS DE AÑO, CUATRIMESTRE Y ORIENTACIÓN"")"),"COMPLETAR LOS CAMPOS DE AÑO, CUATRIMESTRE Y ORIENTACIÓN")</f>
        <v>COMPLETAR LOS CAMPOS DE AÑO, CUATRIMESTRE Y ORIENTACIÓN</v>
      </c>
      <c r="N625" s="86"/>
      <c r="O625" s="86"/>
      <c r="P625" s="87"/>
      <c r="Q625" s="88"/>
      <c r="R625" s="88"/>
      <c r="S625" s="88"/>
      <c r="T625" s="88"/>
      <c r="U625" s="89"/>
      <c r="V625" s="167"/>
    </row>
    <row r="626" spans="1:22" ht="12.75">
      <c r="A626" s="164"/>
      <c r="B626" s="159"/>
      <c r="C626" s="159"/>
      <c r="D626" s="159"/>
      <c r="E626" s="159"/>
      <c r="F626" s="159"/>
      <c r="G626" s="159"/>
      <c r="H626" s="159"/>
      <c r="I626" s="159"/>
      <c r="J626" s="159"/>
      <c r="K626" s="159"/>
      <c r="L626" s="159"/>
      <c r="M626" s="90"/>
      <c r="N626" s="91"/>
      <c r="O626" s="91"/>
      <c r="P626" s="92"/>
      <c r="Q626" s="94"/>
      <c r="R626" s="93"/>
      <c r="S626" s="94"/>
      <c r="T626" s="94"/>
      <c r="U626" s="95"/>
      <c r="V626" s="159"/>
    </row>
    <row r="627" spans="1:22" ht="12.75">
      <c r="A627" s="164"/>
      <c r="B627" s="159"/>
      <c r="C627" s="159"/>
      <c r="D627" s="159"/>
      <c r="E627" s="159"/>
      <c r="F627" s="159"/>
      <c r="G627" s="159"/>
      <c r="H627" s="159"/>
      <c r="I627" s="159"/>
      <c r="J627" s="159"/>
      <c r="K627" s="159"/>
      <c r="L627" s="159"/>
      <c r="M627" s="90"/>
      <c r="N627" s="91"/>
      <c r="O627" s="91"/>
      <c r="P627" s="92"/>
      <c r="Q627" s="94"/>
      <c r="R627" s="93"/>
      <c r="S627" s="94"/>
      <c r="T627" s="94"/>
      <c r="U627" s="95"/>
      <c r="V627" s="159"/>
    </row>
    <row r="628" spans="1:22" ht="12.75">
      <c r="A628" s="164"/>
      <c r="B628" s="159"/>
      <c r="C628" s="159"/>
      <c r="D628" s="159"/>
      <c r="E628" s="159"/>
      <c r="F628" s="159"/>
      <c r="G628" s="159"/>
      <c r="H628" s="159"/>
      <c r="I628" s="159"/>
      <c r="J628" s="159"/>
      <c r="K628" s="159"/>
      <c r="L628" s="159"/>
      <c r="M628" s="90"/>
      <c r="N628" s="91"/>
      <c r="O628" s="91"/>
      <c r="P628" s="96"/>
      <c r="Q628" s="94"/>
      <c r="R628" s="94"/>
      <c r="S628" s="94"/>
      <c r="T628" s="93"/>
      <c r="U628" s="97"/>
      <c r="V628" s="159"/>
    </row>
    <row r="629" spans="1:22" ht="13.5" thickBot="1">
      <c r="A629" s="165"/>
      <c r="B629" s="160"/>
      <c r="C629" s="160"/>
      <c r="D629" s="160"/>
      <c r="E629" s="160"/>
      <c r="F629" s="160"/>
      <c r="G629" s="160"/>
      <c r="H629" s="160"/>
      <c r="I629" s="160"/>
      <c r="J629" s="160"/>
      <c r="K629" s="160"/>
      <c r="L629" s="160"/>
      <c r="M629" s="98"/>
      <c r="N629" s="99"/>
      <c r="O629" s="100"/>
      <c r="P629" s="105"/>
      <c r="Q629" s="102"/>
      <c r="R629" s="102"/>
      <c r="S629" s="102"/>
      <c r="T629" s="103"/>
      <c r="U629" s="104"/>
      <c r="V629" s="160"/>
    </row>
    <row r="630" spans="1:22" ht="12.75">
      <c r="A630" s="163"/>
      <c r="B630" s="158"/>
      <c r="C630" s="166" t="str">
        <f>IFERROR(VLOOKUP(B630,VALIDACIÓN!A:B,2,FALSE),"INDICAR DISTRITO")</f>
        <v>INDICAR DISTRITO</v>
      </c>
      <c r="D630" s="158"/>
      <c r="E630" s="158"/>
      <c r="F630" s="158"/>
      <c r="G630" s="158"/>
      <c r="H630" s="158"/>
      <c r="I630" s="158"/>
      <c r="J630" s="161"/>
      <c r="K630" s="158"/>
      <c r="L630" s="162" t="str">
        <f>CONCATENATE(H630," - ",I630)</f>
        <v xml:space="preserve"> - </v>
      </c>
      <c r="M630" s="85" t="str">
        <f ca="1">IFERROR(__xludf.DUMMYFUNCTION("IFERROR(ArrayFormula(QUERY(TRIM('VALIDACIÓN'!$C$2:$H1254),""SELECT Col2, Col3, Col4 WHERE Col1='""&amp;L630&amp;""'"")),""COMPLETAR LOS CAMPOS DE AÑO, CUATRIMESTRE Y ORIENTACIÓN"")"),"COMPLETAR LOS CAMPOS DE AÑO, CUATRIMESTRE Y ORIENTACIÓN")</f>
        <v>COMPLETAR LOS CAMPOS DE AÑO, CUATRIMESTRE Y ORIENTACIÓN</v>
      </c>
      <c r="N630" s="86"/>
      <c r="O630" s="86"/>
      <c r="P630" s="87"/>
      <c r="Q630" s="88"/>
      <c r="R630" s="88"/>
      <c r="S630" s="88"/>
      <c r="T630" s="88"/>
      <c r="U630" s="89"/>
      <c r="V630" s="167"/>
    </row>
    <row r="631" spans="1:22" ht="12.75">
      <c r="A631" s="164"/>
      <c r="B631" s="159"/>
      <c r="C631" s="159"/>
      <c r="D631" s="159"/>
      <c r="E631" s="159"/>
      <c r="F631" s="159"/>
      <c r="G631" s="159"/>
      <c r="H631" s="159"/>
      <c r="I631" s="159"/>
      <c r="J631" s="159"/>
      <c r="K631" s="159"/>
      <c r="L631" s="159"/>
      <c r="M631" s="90"/>
      <c r="N631" s="91"/>
      <c r="O631" s="91"/>
      <c r="P631" s="92"/>
      <c r="Q631" s="94"/>
      <c r="R631" s="93"/>
      <c r="S631" s="94"/>
      <c r="T631" s="94"/>
      <c r="U631" s="95"/>
      <c r="V631" s="159"/>
    </row>
    <row r="632" spans="1:22" ht="12.75">
      <c r="A632" s="164"/>
      <c r="B632" s="159"/>
      <c r="C632" s="159"/>
      <c r="D632" s="159"/>
      <c r="E632" s="159"/>
      <c r="F632" s="159"/>
      <c r="G632" s="159"/>
      <c r="H632" s="159"/>
      <c r="I632" s="159"/>
      <c r="J632" s="159"/>
      <c r="K632" s="159"/>
      <c r="L632" s="159"/>
      <c r="M632" s="90"/>
      <c r="N632" s="91"/>
      <c r="O632" s="91"/>
      <c r="P632" s="92"/>
      <c r="Q632" s="94"/>
      <c r="R632" s="93"/>
      <c r="S632" s="94"/>
      <c r="T632" s="94"/>
      <c r="U632" s="95"/>
      <c r="V632" s="159"/>
    </row>
    <row r="633" spans="1:22" ht="12.75">
      <c r="A633" s="164"/>
      <c r="B633" s="159"/>
      <c r="C633" s="159"/>
      <c r="D633" s="159"/>
      <c r="E633" s="159"/>
      <c r="F633" s="159"/>
      <c r="G633" s="159"/>
      <c r="H633" s="159"/>
      <c r="I633" s="159"/>
      <c r="J633" s="159"/>
      <c r="K633" s="159"/>
      <c r="L633" s="159"/>
      <c r="M633" s="90"/>
      <c r="N633" s="91"/>
      <c r="O633" s="91"/>
      <c r="P633" s="96"/>
      <c r="Q633" s="94"/>
      <c r="R633" s="94"/>
      <c r="S633" s="94"/>
      <c r="T633" s="93"/>
      <c r="U633" s="97"/>
      <c r="V633" s="159"/>
    </row>
    <row r="634" spans="1:22" ht="13.5" thickBot="1">
      <c r="A634" s="165"/>
      <c r="B634" s="160"/>
      <c r="C634" s="160"/>
      <c r="D634" s="160"/>
      <c r="E634" s="160"/>
      <c r="F634" s="160"/>
      <c r="G634" s="160"/>
      <c r="H634" s="160"/>
      <c r="I634" s="160"/>
      <c r="J634" s="160"/>
      <c r="K634" s="160"/>
      <c r="L634" s="160"/>
      <c r="M634" s="98"/>
      <c r="N634" s="99"/>
      <c r="O634" s="100"/>
      <c r="P634" s="105"/>
      <c r="Q634" s="102"/>
      <c r="R634" s="102"/>
      <c r="S634" s="102"/>
      <c r="T634" s="103"/>
      <c r="U634" s="104"/>
      <c r="V634" s="160"/>
    </row>
    <row r="635" spans="1:22" ht="12.75">
      <c r="A635" s="163"/>
      <c r="B635" s="158"/>
      <c r="C635" s="166" t="str">
        <f>IFERROR(VLOOKUP(B635,VALIDACIÓN!A:B,2,FALSE),"INDICAR DISTRITO")</f>
        <v>INDICAR DISTRITO</v>
      </c>
      <c r="D635" s="158"/>
      <c r="E635" s="158"/>
      <c r="F635" s="158"/>
      <c r="G635" s="158"/>
      <c r="H635" s="158"/>
      <c r="I635" s="158"/>
      <c r="J635" s="161"/>
      <c r="K635" s="158"/>
      <c r="L635" s="162" t="str">
        <f>CONCATENATE(H635," - ",I635)</f>
        <v xml:space="preserve"> - </v>
      </c>
      <c r="M635" s="85" t="str">
        <f ca="1">IFERROR(__xludf.DUMMYFUNCTION("IFERROR(ArrayFormula(QUERY(TRIM('VALIDACIÓN'!$C$2:$H1254),""SELECT Col2, Col3, Col4 WHERE Col1='""&amp;L635&amp;""'"")),""COMPLETAR LOS CAMPOS DE AÑO, CUATRIMESTRE Y ORIENTACIÓN"")"),"COMPLETAR LOS CAMPOS DE AÑO, CUATRIMESTRE Y ORIENTACIÓN")</f>
        <v>COMPLETAR LOS CAMPOS DE AÑO, CUATRIMESTRE Y ORIENTACIÓN</v>
      </c>
      <c r="N635" s="86"/>
      <c r="O635" s="86"/>
      <c r="P635" s="87"/>
      <c r="Q635" s="88"/>
      <c r="R635" s="88"/>
      <c r="S635" s="88"/>
      <c r="T635" s="88"/>
      <c r="U635" s="89"/>
      <c r="V635" s="167"/>
    </row>
    <row r="636" spans="1:22" ht="12.75">
      <c r="A636" s="164"/>
      <c r="B636" s="159"/>
      <c r="C636" s="159"/>
      <c r="D636" s="159"/>
      <c r="E636" s="159"/>
      <c r="F636" s="159"/>
      <c r="G636" s="159"/>
      <c r="H636" s="159"/>
      <c r="I636" s="159"/>
      <c r="J636" s="159"/>
      <c r="K636" s="159"/>
      <c r="L636" s="159"/>
      <c r="M636" s="90"/>
      <c r="N636" s="91"/>
      <c r="O636" s="91"/>
      <c r="P636" s="92"/>
      <c r="Q636" s="94"/>
      <c r="R636" s="93"/>
      <c r="S636" s="94"/>
      <c r="T636" s="94"/>
      <c r="U636" s="95"/>
      <c r="V636" s="159"/>
    </row>
    <row r="637" spans="1:22" ht="12.75">
      <c r="A637" s="164"/>
      <c r="B637" s="159"/>
      <c r="C637" s="159"/>
      <c r="D637" s="159"/>
      <c r="E637" s="159"/>
      <c r="F637" s="159"/>
      <c r="G637" s="159"/>
      <c r="H637" s="159"/>
      <c r="I637" s="159"/>
      <c r="J637" s="159"/>
      <c r="K637" s="159"/>
      <c r="L637" s="159"/>
      <c r="M637" s="90"/>
      <c r="N637" s="91"/>
      <c r="O637" s="91"/>
      <c r="P637" s="92"/>
      <c r="Q637" s="94"/>
      <c r="R637" s="93"/>
      <c r="S637" s="94"/>
      <c r="T637" s="94"/>
      <c r="U637" s="95"/>
      <c r="V637" s="159"/>
    </row>
    <row r="638" spans="1:22" ht="12.75">
      <c r="A638" s="164"/>
      <c r="B638" s="159"/>
      <c r="C638" s="159"/>
      <c r="D638" s="159"/>
      <c r="E638" s="159"/>
      <c r="F638" s="159"/>
      <c r="G638" s="159"/>
      <c r="H638" s="159"/>
      <c r="I638" s="159"/>
      <c r="J638" s="159"/>
      <c r="K638" s="159"/>
      <c r="L638" s="159"/>
      <c r="M638" s="90"/>
      <c r="N638" s="91"/>
      <c r="O638" s="91"/>
      <c r="P638" s="96"/>
      <c r="Q638" s="94"/>
      <c r="R638" s="94"/>
      <c r="S638" s="94"/>
      <c r="T638" s="93"/>
      <c r="U638" s="97"/>
      <c r="V638" s="159"/>
    </row>
    <row r="639" spans="1:22" ht="13.5" thickBot="1">
      <c r="A639" s="165"/>
      <c r="B639" s="160"/>
      <c r="C639" s="160"/>
      <c r="D639" s="160"/>
      <c r="E639" s="160"/>
      <c r="F639" s="160"/>
      <c r="G639" s="160"/>
      <c r="H639" s="160"/>
      <c r="I639" s="160"/>
      <c r="J639" s="160"/>
      <c r="K639" s="160"/>
      <c r="L639" s="160"/>
      <c r="M639" s="98"/>
      <c r="N639" s="99"/>
      <c r="O639" s="100"/>
      <c r="P639" s="105"/>
      <c r="Q639" s="102"/>
      <c r="R639" s="102"/>
      <c r="S639" s="102"/>
      <c r="T639" s="103"/>
      <c r="U639" s="104"/>
      <c r="V639" s="160"/>
    </row>
    <row r="640" spans="1:22" ht="12.75">
      <c r="A640" s="163"/>
      <c r="B640" s="158"/>
      <c r="C640" s="166" t="str">
        <f>IFERROR(VLOOKUP(B640,VALIDACIÓN!A:B,2,FALSE),"INDICAR DISTRITO")</f>
        <v>INDICAR DISTRITO</v>
      </c>
      <c r="D640" s="158"/>
      <c r="E640" s="158"/>
      <c r="F640" s="158"/>
      <c r="G640" s="158"/>
      <c r="H640" s="158"/>
      <c r="I640" s="158"/>
      <c r="J640" s="161"/>
      <c r="K640" s="158"/>
      <c r="L640" s="162" t="str">
        <f>CONCATENATE(H640," - ",I640)</f>
        <v xml:space="preserve"> - </v>
      </c>
      <c r="M640" s="85" t="str">
        <f ca="1">IFERROR(__xludf.DUMMYFUNCTION("IFERROR(ArrayFormula(QUERY(TRIM('VALIDACIÓN'!$C$2:$H1254),""SELECT Col2, Col3, Col4 WHERE Col1='""&amp;L640&amp;""'"")),""COMPLETAR LOS CAMPOS DE AÑO, CUATRIMESTRE Y ORIENTACIÓN"")"),"COMPLETAR LOS CAMPOS DE AÑO, CUATRIMESTRE Y ORIENTACIÓN")</f>
        <v>COMPLETAR LOS CAMPOS DE AÑO, CUATRIMESTRE Y ORIENTACIÓN</v>
      </c>
      <c r="N640" s="86"/>
      <c r="O640" s="86"/>
      <c r="P640" s="87"/>
      <c r="Q640" s="88"/>
      <c r="R640" s="88"/>
      <c r="S640" s="88"/>
      <c r="T640" s="88"/>
      <c r="U640" s="89"/>
      <c r="V640" s="167"/>
    </row>
    <row r="641" spans="1:22" ht="12.75">
      <c r="A641" s="164"/>
      <c r="B641" s="159"/>
      <c r="C641" s="159"/>
      <c r="D641" s="159"/>
      <c r="E641" s="159"/>
      <c r="F641" s="159"/>
      <c r="G641" s="159"/>
      <c r="H641" s="159"/>
      <c r="I641" s="159"/>
      <c r="J641" s="159"/>
      <c r="K641" s="159"/>
      <c r="L641" s="159"/>
      <c r="M641" s="90"/>
      <c r="N641" s="91"/>
      <c r="O641" s="91"/>
      <c r="P641" s="92"/>
      <c r="Q641" s="94"/>
      <c r="R641" s="93"/>
      <c r="S641" s="94"/>
      <c r="T641" s="94"/>
      <c r="U641" s="95"/>
      <c r="V641" s="159"/>
    </row>
    <row r="642" spans="1:22" ht="12.75">
      <c r="A642" s="164"/>
      <c r="B642" s="159"/>
      <c r="C642" s="159"/>
      <c r="D642" s="159"/>
      <c r="E642" s="159"/>
      <c r="F642" s="159"/>
      <c r="G642" s="159"/>
      <c r="H642" s="159"/>
      <c r="I642" s="159"/>
      <c r="J642" s="159"/>
      <c r="K642" s="159"/>
      <c r="L642" s="159"/>
      <c r="M642" s="90"/>
      <c r="N642" s="91"/>
      <c r="O642" s="91"/>
      <c r="P642" s="92"/>
      <c r="Q642" s="94"/>
      <c r="R642" s="93"/>
      <c r="S642" s="94"/>
      <c r="T642" s="94"/>
      <c r="U642" s="95"/>
      <c r="V642" s="159"/>
    </row>
    <row r="643" spans="1:22" ht="12.75">
      <c r="A643" s="164"/>
      <c r="B643" s="159"/>
      <c r="C643" s="159"/>
      <c r="D643" s="159"/>
      <c r="E643" s="159"/>
      <c r="F643" s="159"/>
      <c r="G643" s="159"/>
      <c r="H643" s="159"/>
      <c r="I643" s="159"/>
      <c r="J643" s="159"/>
      <c r="K643" s="159"/>
      <c r="L643" s="159"/>
      <c r="M643" s="90"/>
      <c r="N643" s="91"/>
      <c r="O643" s="91"/>
      <c r="P643" s="96"/>
      <c r="Q643" s="94"/>
      <c r="R643" s="94"/>
      <c r="S643" s="94"/>
      <c r="T643" s="93"/>
      <c r="U643" s="97"/>
      <c r="V643" s="159"/>
    </row>
    <row r="644" spans="1:22" ht="13.5" thickBot="1">
      <c r="A644" s="165"/>
      <c r="B644" s="160"/>
      <c r="C644" s="160"/>
      <c r="D644" s="160"/>
      <c r="E644" s="160"/>
      <c r="F644" s="160"/>
      <c r="G644" s="160"/>
      <c r="H644" s="160"/>
      <c r="I644" s="160"/>
      <c r="J644" s="160"/>
      <c r="K644" s="160"/>
      <c r="L644" s="160"/>
      <c r="M644" s="98"/>
      <c r="N644" s="99"/>
      <c r="O644" s="100"/>
      <c r="P644" s="105"/>
      <c r="Q644" s="102"/>
      <c r="R644" s="102"/>
      <c r="S644" s="102"/>
      <c r="T644" s="103"/>
      <c r="U644" s="104"/>
      <c r="V644" s="160"/>
    </row>
    <row r="645" spans="1:22" ht="12.75">
      <c r="A645" s="163"/>
      <c r="B645" s="158"/>
      <c r="C645" s="166" t="str">
        <f>IFERROR(VLOOKUP(B645,VALIDACIÓN!A:B,2,FALSE),"INDICAR DISTRITO")</f>
        <v>INDICAR DISTRITO</v>
      </c>
      <c r="D645" s="158"/>
      <c r="E645" s="158"/>
      <c r="F645" s="158"/>
      <c r="G645" s="158"/>
      <c r="H645" s="158"/>
      <c r="I645" s="158"/>
      <c r="J645" s="161"/>
      <c r="K645" s="158"/>
      <c r="L645" s="162" t="str">
        <f>CONCATENATE(H645," - ",I645)</f>
        <v xml:space="preserve"> - </v>
      </c>
      <c r="M645" s="85" t="str">
        <f ca="1">IFERROR(__xludf.DUMMYFUNCTION("IFERROR(ArrayFormula(QUERY(TRIM('VALIDACIÓN'!$C$2:$H1254),""SELECT Col2, Col3, Col4 WHERE Col1='""&amp;L645&amp;""'"")),""COMPLETAR LOS CAMPOS DE AÑO, CUATRIMESTRE Y ORIENTACIÓN"")"),"COMPLETAR LOS CAMPOS DE AÑO, CUATRIMESTRE Y ORIENTACIÓN")</f>
        <v>COMPLETAR LOS CAMPOS DE AÑO, CUATRIMESTRE Y ORIENTACIÓN</v>
      </c>
      <c r="N645" s="86"/>
      <c r="O645" s="86"/>
      <c r="P645" s="87"/>
      <c r="Q645" s="88"/>
      <c r="R645" s="88"/>
      <c r="S645" s="88"/>
      <c r="T645" s="88"/>
      <c r="U645" s="89"/>
      <c r="V645" s="167"/>
    </row>
    <row r="646" spans="1:22" ht="12.75">
      <c r="A646" s="164"/>
      <c r="B646" s="159"/>
      <c r="C646" s="159"/>
      <c r="D646" s="159"/>
      <c r="E646" s="159"/>
      <c r="F646" s="159"/>
      <c r="G646" s="159"/>
      <c r="H646" s="159"/>
      <c r="I646" s="159"/>
      <c r="J646" s="159"/>
      <c r="K646" s="159"/>
      <c r="L646" s="159"/>
      <c r="M646" s="90"/>
      <c r="N646" s="91"/>
      <c r="O646" s="91"/>
      <c r="P646" s="92"/>
      <c r="Q646" s="94"/>
      <c r="R646" s="93"/>
      <c r="S646" s="94"/>
      <c r="T646" s="94"/>
      <c r="U646" s="95"/>
      <c r="V646" s="159"/>
    </row>
    <row r="647" spans="1:22" ht="12.75">
      <c r="A647" s="164"/>
      <c r="B647" s="159"/>
      <c r="C647" s="159"/>
      <c r="D647" s="159"/>
      <c r="E647" s="159"/>
      <c r="F647" s="159"/>
      <c r="G647" s="159"/>
      <c r="H647" s="159"/>
      <c r="I647" s="159"/>
      <c r="J647" s="159"/>
      <c r="K647" s="159"/>
      <c r="L647" s="159"/>
      <c r="M647" s="90"/>
      <c r="N647" s="91"/>
      <c r="O647" s="91"/>
      <c r="P647" s="92"/>
      <c r="Q647" s="94"/>
      <c r="R647" s="93"/>
      <c r="S647" s="94"/>
      <c r="T647" s="94"/>
      <c r="U647" s="95"/>
      <c r="V647" s="159"/>
    </row>
    <row r="648" spans="1:22" ht="12.75">
      <c r="A648" s="164"/>
      <c r="B648" s="159"/>
      <c r="C648" s="159"/>
      <c r="D648" s="159"/>
      <c r="E648" s="159"/>
      <c r="F648" s="159"/>
      <c r="G648" s="159"/>
      <c r="H648" s="159"/>
      <c r="I648" s="159"/>
      <c r="J648" s="159"/>
      <c r="K648" s="159"/>
      <c r="L648" s="159"/>
      <c r="M648" s="90"/>
      <c r="N648" s="91"/>
      <c r="O648" s="91"/>
      <c r="P648" s="96"/>
      <c r="Q648" s="94"/>
      <c r="R648" s="94"/>
      <c r="S648" s="94"/>
      <c r="T648" s="93"/>
      <c r="U648" s="97"/>
      <c r="V648" s="159"/>
    </row>
    <row r="649" spans="1:22" ht="13.5" thickBot="1">
      <c r="A649" s="165"/>
      <c r="B649" s="160"/>
      <c r="C649" s="160"/>
      <c r="D649" s="160"/>
      <c r="E649" s="160"/>
      <c r="F649" s="160"/>
      <c r="G649" s="160"/>
      <c r="H649" s="160"/>
      <c r="I649" s="160"/>
      <c r="J649" s="160"/>
      <c r="K649" s="160"/>
      <c r="L649" s="160"/>
      <c r="M649" s="98"/>
      <c r="N649" s="99"/>
      <c r="O649" s="100"/>
      <c r="P649" s="105"/>
      <c r="Q649" s="102"/>
      <c r="R649" s="102"/>
      <c r="S649" s="102"/>
      <c r="T649" s="103"/>
      <c r="U649" s="104"/>
      <c r="V649" s="160"/>
    </row>
    <row r="650" spans="1:22" ht="12.75">
      <c r="A650" s="163"/>
      <c r="B650" s="158"/>
      <c r="C650" s="166" t="str">
        <f>IFERROR(VLOOKUP(B650,VALIDACIÓN!A:B,2,FALSE),"INDICAR DISTRITO")</f>
        <v>INDICAR DISTRITO</v>
      </c>
      <c r="D650" s="158"/>
      <c r="E650" s="158"/>
      <c r="F650" s="158"/>
      <c r="G650" s="158"/>
      <c r="H650" s="158"/>
      <c r="I650" s="158"/>
      <c r="J650" s="161"/>
      <c r="K650" s="158"/>
      <c r="L650" s="162" t="str">
        <f>CONCATENATE(H650," - ",I650)</f>
        <v xml:space="preserve"> - </v>
      </c>
      <c r="M650" s="85" t="str">
        <f ca="1">IFERROR(__xludf.DUMMYFUNCTION("IFERROR(ArrayFormula(QUERY(TRIM('VALIDACIÓN'!$C$2:$H1254),""SELECT Col2, Col3, Col4 WHERE Col1='""&amp;L650&amp;""'"")),""COMPLETAR LOS CAMPOS DE AÑO, CUATRIMESTRE Y ORIENTACIÓN"")"),"COMPLETAR LOS CAMPOS DE AÑO, CUATRIMESTRE Y ORIENTACIÓN")</f>
        <v>COMPLETAR LOS CAMPOS DE AÑO, CUATRIMESTRE Y ORIENTACIÓN</v>
      </c>
      <c r="N650" s="86"/>
      <c r="O650" s="86"/>
      <c r="P650" s="87"/>
      <c r="Q650" s="88"/>
      <c r="R650" s="88"/>
      <c r="S650" s="88"/>
      <c r="T650" s="88"/>
      <c r="U650" s="89"/>
      <c r="V650" s="167"/>
    </row>
    <row r="651" spans="1:22" ht="12.75">
      <c r="A651" s="164"/>
      <c r="B651" s="159"/>
      <c r="C651" s="159"/>
      <c r="D651" s="159"/>
      <c r="E651" s="159"/>
      <c r="F651" s="159"/>
      <c r="G651" s="159"/>
      <c r="H651" s="159"/>
      <c r="I651" s="159"/>
      <c r="J651" s="159"/>
      <c r="K651" s="159"/>
      <c r="L651" s="159"/>
      <c r="M651" s="90"/>
      <c r="N651" s="91"/>
      <c r="O651" s="91"/>
      <c r="P651" s="92"/>
      <c r="Q651" s="94"/>
      <c r="R651" s="93"/>
      <c r="S651" s="94"/>
      <c r="T651" s="94"/>
      <c r="U651" s="95"/>
      <c r="V651" s="159"/>
    </row>
    <row r="652" spans="1:22" ht="12.75">
      <c r="A652" s="164"/>
      <c r="B652" s="159"/>
      <c r="C652" s="159"/>
      <c r="D652" s="159"/>
      <c r="E652" s="159"/>
      <c r="F652" s="159"/>
      <c r="G652" s="159"/>
      <c r="H652" s="159"/>
      <c r="I652" s="159"/>
      <c r="J652" s="159"/>
      <c r="K652" s="159"/>
      <c r="L652" s="159"/>
      <c r="M652" s="90"/>
      <c r="N652" s="91"/>
      <c r="O652" s="91"/>
      <c r="P652" s="92"/>
      <c r="Q652" s="94"/>
      <c r="R652" s="93"/>
      <c r="S652" s="94"/>
      <c r="T652" s="94"/>
      <c r="U652" s="95"/>
      <c r="V652" s="159"/>
    </row>
    <row r="653" spans="1:22" ht="12.75">
      <c r="A653" s="164"/>
      <c r="B653" s="159"/>
      <c r="C653" s="159"/>
      <c r="D653" s="159"/>
      <c r="E653" s="159"/>
      <c r="F653" s="159"/>
      <c r="G653" s="159"/>
      <c r="H653" s="159"/>
      <c r="I653" s="159"/>
      <c r="J653" s="159"/>
      <c r="K653" s="159"/>
      <c r="L653" s="159"/>
      <c r="M653" s="90"/>
      <c r="N653" s="91"/>
      <c r="O653" s="91"/>
      <c r="P653" s="96"/>
      <c r="Q653" s="94"/>
      <c r="R653" s="94"/>
      <c r="S653" s="94"/>
      <c r="T653" s="93"/>
      <c r="U653" s="97"/>
      <c r="V653" s="159"/>
    </row>
    <row r="654" spans="1:22" ht="13.5" thickBot="1">
      <c r="A654" s="165"/>
      <c r="B654" s="160"/>
      <c r="C654" s="160"/>
      <c r="D654" s="160"/>
      <c r="E654" s="160"/>
      <c r="F654" s="160"/>
      <c r="G654" s="160"/>
      <c r="H654" s="160"/>
      <c r="I654" s="160"/>
      <c r="J654" s="160"/>
      <c r="K654" s="160"/>
      <c r="L654" s="160"/>
      <c r="M654" s="98"/>
      <c r="N654" s="99"/>
      <c r="O654" s="100"/>
      <c r="P654" s="105"/>
      <c r="Q654" s="102"/>
      <c r="R654" s="102"/>
      <c r="S654" s="102"/>
      <c r="T654" s="103"/>
      <c r="U654" s="104"/>
      <c r="V654" s="160"/>
    </row>
    <row r="655" spans="1:22" ht="12.75">
      <c r="A655" s="163"/>
      <c r="B655" s="158"/>
      <c r="C655" s="166" t="str">
        <f>IFERROR(VLOOKUP(B655,VALIDACIÓN!A:B,2,FALSE),"INDICAR DISTRITO")</f>
        <v>INDICAR DISTRITO</v>
      </c>
      <c r="D655" s="158"/>
      <c r="E655" s="158"/>
      <c r="F655" s="158"/>
      <c r="G655" s="158"/>
      <c r="H655" s="158"/>
      <c r="I655" s="158"/>
      <c r="J655" s="161"/>
      <c r="K655" s="158"/>
      <c r="L655" s="162" t="str">
        <f>CONCATENATE(H655," - ",I655)</f>
        <v xml:space="preserve"> - </v>
      </c>
      <c r="M655" s="85" t="str">
        <f ca="1">IFERROR(__xludf.DUMMYFUNCTION("IFERROR(ArrayFormula(QUERY(TRIM('VALIDACIÓN'!$C$2:$H1254),""SELECT Col2, Col3, Col4 WHERE Col1='""&amp;L655&amp;""'"")),""COMPLETAR LOS CAMPOS DE AÑO, CUATRIMESTRE Y ORIENTACIÓN"")"),"COMPLETAR LOS CAMPOS DE AÑO, CUATRIMESTRE Y ORIENTACIÓN")</f>
        <v>COMPLETAR LOS CAMPOS DE AÑO, CUATRIMESTRE Y ORIENTACIÓN</v>
      </c>
      <c r="N655" s="86"/>
      <c r="O655" s="86"/>
      <c r="P655" s="87"/>
      <c r="Q655" s="88"/>
      <c r="R655" s="88"/>
      <c r="S655" s="88"/>
      <c r="T655" s="88"/>
      <c r="U655" s="89"/>
      <c r="V655" s="167"/>
    </row>
    <row r="656" spans="1:22" ht="12.75">
      <c r="A656" s="164"/>
      <c r="B656" s="159"/>
      <c r="C656" s="159"/>
      <c r="D656" s="159"/>
      <c r="E656" s="159"/>
      <c r="F656" s="159"/>
      <c r="G656" s="159"/>
      <c r="H656" s="159"/>
      <c r="I656" s="159"/>
      <c r="J656" s="159"/>
      <c r="K656" s="159"/>
      <c r="L656" s="159"/>
      <c r="M656" s="90"/>
      <c r="N656" s="91"/>
      <c r="O656" s="91"/>
      <c r="P656" s="92"/>
      <c r="Q656" s="94"/>
      <c r="R656" s="93"/>
      <c r="S656" s="94"/>
      <c r="T656" s="94"/>
      <c r="U656" s="95"/>
      <c r="V656" s="159"/>
    </row>
    <row r="657" spans="1:22" ht="12.75">
      <c r="A657" s="164"/>
      <c r="B657" s="159"/>
      <c r="C657" s="159"/>
      <c r="D657" s="159"/>
      <c r="E657" s="159"/>
      <c r="F657" s="159"/>
      <c r="G657" s="159"/>
      <c r="H657" s="159"/>
      <c r="I657" s="159"/>
      <c r="J657" s="159"/>
      <c r="K657" s="159"/>
      <c r="L657" s="159"/>
      <c r="M657" s="90"/>
      <c r="N657" s="91"/>
      <c r="O657" s="91"/>
      <c r="P657" s="92"/>
      <c r="Q657" s="94"/>
      <c r="R657" s="93"/>
      <c r="S657" s="94"/>
      <c r="T657" s="94"/>
      <c r="U657" s="95"/>
      <c r="V657" s="159"/>
    </row>
    <row r="658" spans="1:22" ht="12.75">
      <c r="A658" s="164"/>
      <c r="B658" s="159"/>
      <c r="C658" s="159"/>
      <c r="D658" s="159"/>
      <c r="E658" s="159"/>
      <c r="F658" s="159"/>
      <c r="G658" s="159"/>
      <c r="H658" s="159"/>
      <c r="I658" s="159"/>
      <c r="J658" s="159"/>
      <c r="K658" s="159"/>
      <c r="L658" s="159"/>
      <c r="M658" s="90"/>
      <c r="N658" s="91"/>
      <c r="O658" s="91"/>
      <c r="P658" s="96"/>
      <c r="Q658" s="94"/>
      <c r="R658" s="94"/>
      <c r="S658" s="94"/>
      <c r="T658" s="93"/>
      <c r="U658" s="97"/>
      <c r="V658" s="159"/>
    </row>
    <row r="659" spans="1:22" ht="13.5" thickBot="1">
      <c r="A659" s="165"/>
      <c r="B659" s="160"/>
      <c r="C659" s="160"/>
      <c r="D659" s="160"/>
      <c r="E659" s="160"/>
      <c r="F659" s="160"/>
      <c r="G659" s="160"/>
      <c r="H659" s="160"/>
      <c r="I659" s="160"/>
      <c r="J659" s="160"/>
      <c r="K659" s="160"/>
      <c r="L659" s="160"/>
      <c r="M659" s="98"/>
      <c r="N659" s="99"/>
      <c r="O659" s="100"/>
      <c r="P659" s="105"/>
      <c r="Q659" s="102"/>
      <c r="R659" s="102"/>
      <c r="S659" s="102"/>
      <c r="T659" s="103"/>
      <c r="U659" s="104"/>
      <c r="V659" s="160"/>
    </row>
    <row r="660" spans="1:22" ht="12.75">
      <c r="A660" s="163"/>
      <c r="B660" s="158"/>
      <c r="C660" s="166" t="str">
        <f>IFERROR(VLOOKUP(B660,VALIDACIÓN!A:B,2,FALSE),"INDICAR DISTRITO")</f>
        <v>INDICAR DISTRITO</v>
      </c>
      <c r="D660" s="158"/>
      <c r="E660" s="158"/>
      <c r="F660" s="158"/>
      <c r="G660" s="158"/>
      <c r="H660" s="158"/>
      <c r="I660" s="158"/>
      <c r="J660" s="161"/>
      <c r="K660" s="158"/>
      <c r="L660" s="162" t="str">
        <f>CONCATENATE(H660," - ",I660)</f>
        <v xml:space="preserve"> - </v>
      </c>
      <c r="M660" s="85" t="str">
        <f ca="1">IFERROR(__xludf.DUMMYFUNCTION("IFERROR(ArrayFormula(QUERY(TRIM('VALIDACIÓN'!$C$2:$H1254),""SELECT Col2, Col3, Col4 WHERE Col1='""&amp;L660&amp;""'"")),""COMPLETAR LOS CAMPOS DE AÑO, CUATRIMESTRE Y ORIENTACIÓN"")"),"COMPLETAR LOS CAMPOS DE AÑO, CUATRIMESTRE Y ORIENTACIÓN")</f>
        <v>COMPLETAR LOS CAMPOS DE AÑO, CUATRIMESTRE Y ORIENTACIÓN</v>
      </c>
      <c r="N660" s="86"/>
      <c r="O660" s="86"/>
      <c r="P660" s="87"/>
      <c r="Q660" s="88"/>
      <c r="R660" s="88"/>
      <c r="S660" s="88"/>
      <c r="T660" s="88"/>
      <c r="U660" s="89"/>
      <c r="V660" s="167"/>
    </row>
    <row r="661" spans="1:22" ht="12.75">
      <c r="A661" s="164"/>
      <c r="B661" s="159"/>
      <c r="C661" s="159"/>
      <c r="D661" s="159"/>
      <c r="E661" s="159"/>
      <c r="F661" s="159"/>
      <c r="G661" s="159"/>
      <c r="H661" s="159"/>
      <c r="I661" s="159"/>
      <c r="J661" s="159"/>
      <c r="K661" s="159"/>
      <c r="L661" s="159"/>
      <c r="M661" s="90"/>
      <c r="N661" s="91"/>
      <c r="O661" s="91"/>
      <c r="P661" s="92"/>
      <c r="Q661" s="94"/>
      <c r="R661" s="93"/>
      <c r="S661" s="94"/>
      <c r="T661" s="94"/>
      <c r="U661" s="95"/>
      <c r="V661" s="159"/>
    </row>
    <row r="662" spans="1:22" ht="12.75">
      <c r="A662" s="164"/>
      <c r="B662" s="159"/>
      <c r="C662" s="159"/>
      <c r="D662" s="159"/>
      <c r="E662" s="159"/>
      <c r="F662" s="159"/>
      <c r="G662" s="159"/>
      <c r="H662" s="159"/>
      <c r="I662" s="159"/>
      <c r="J662" s="159"/>
      <c r="K662" s="159"/>
      <c r="L662" s="159"/>
      <c r="M662" s="90"/>
      <c r="N662" s="91"/>
      <c r="O662" s="91"/>
      <c r="P662" s="92"/>
      <c r="Q662" s="94"/>
      <c r="R662" s="93"/>
      <c r="S662" s="94"/>
      <c r="T662" s="94"/>
      <c r="U662" s="95"/>
      <c r="V662" s="159"/>
    </row>
    <row r="663" spans="1:22" ht="12.75">
      <c r="A663" s="164"/>
      <c r="B663" s="159"/>
      <c r="C663" s="159"/>
      <c r="D663" s="159"/>
      <c r="E663" s="159"/>
      <c r="F663" s="159"/>
      <c r="G663" s="159"/>
      <c r="H663" s="159"/>
      <c r="I663" s="159"/>
      <c r="J663" s="159"/>
      <c r="K663" s="159"/>
      <c r="L663" s="159"/>
      <c r="M663" s="90"/>
      <c r="N663" s="91"/>
      <c r="O663" s="91"/>
      <c r="P663" s="96"/>
      <c r="Q663" s="94"/>
      <c r="R663" s="94"/>
      <c r="S663" s="94"/>
      <c r="T663" s="93"/>
      <c r="U663" s="97"/>
      <c r="V663" s="159"/>
    </row>
    <row r="664" spans="1:22" ht="13.5" thickBot="1">
      <c r="A664" s="165"/>
      <c r="B664" s="160"/>
      <c r="C664" s="160"/>
      <c r="D664" s="160"/>
      <c r="E664" s="160"/>
      <c r="F664" s="160"/>
      <c r="G664" s="160"/>
      <c r="H664" s="160"/>
      <c r="I664" s="160"/>
      <c r="J664" s="160"/>
      <c r="K664" s="160"/>
      <c r="L664" s="160"/>
      <c r="M664" s="98"/>
      <c r="N664" s="99"/>
      <c r="O664" s="100"/>
      <c r="P664" s="105"/>
      <c r="Q664" s="102"/>
      <c r="R664" s="102"/>
      <c r="S664" s="102"/>
      <c r="T664" s="103"/>
      <c r="U664" s="104"/>
      <c r="V664" s="160"/>
    </row>
    <row r="665" spans="1:22" ht="12.75">
      <c r="A665" s="163"/>
      <c r="B665" s="158"/>
      <c r="C665" s="166" t="str">
        <f>IFERROR(VLOOKUP(B665,VALIDACIÓN!A:B,2,FALSE),"INDICAR DISTRITO")</f>
        <v>INDICAR DISTRITO</v>
      </c>
      <c r="D665" s="158"/>
      <c r="E665" s="158"/>
      <c r="F665" s="158"/>
      <c r="G665" s="158"/>
      <c r="H665" s="158"/>
      <c r="I665" s="158"/>
      <c r="J665" s="161"/>
      <c r="K665" s="158"/>
      <c r="L665" s="162" t="str">
        <f>CONCATENATE(H665," - ",I665)</f>
        <v xml:space="preserve"> - </v>
      </c>
      <c r="M665" s="85" t="str">
        <f ca="1">IFERROR(__xludf.DUMMYFUNCTION("IFERROR(ArrayFormula(QUERY(TRIM('VALIDACIÓN'!$C$2:$H1254),""SELECT Col2, Col3, Col4 WHERE Col1='""&amp;L665&amp;""'"")),""COMPLETAR LOS CAMPOS DE AÑO, CUATRIMESTRE Y ORIENTACIÓN"")"),"COMPLETAR LOS CAMPOS DE AÑO, CUATRIMESTRE Y ORIENTACIÓN")</f>
        <v>COMPLETAR LOS CAMPOS DE AÑO, CUATRIMESTRE Y ORIENTACIÓN</v>
      </c>
      <c r="N665" s="86"/>
      <c r="O665" s="86"/>
      <c r="P665" s="87"/>
      <c r="Q665" s="88"/>
      <c r="R665" s="88"/>
      <c r="S665" s="88"/>
      <c r="T665" s="88"/>
      <c r="U665" s="89"/>
      <c r="V665" s="167"/>
    </row>
    <row r="666" spans="1:22" ht="12.75">
      <c r="A666" s="164"/>
      <c r="B666" s="159"/>
      <c r="C666" s="159"/>
      <c r="D666" s="159"/>
      <c r="E666" s="159"/>
      <c r="F666" s="159"/>
      <c r="G666" s="159"/>
      <c r="H666" s="159"/>
      <c r="I666" s="159"/>
      <c r="J666" s="159"/>
      <c r="K666" s="159"/>
      <c r="L666" s="159"/>
      <c r="M666" s="90"/>
      <c r="N666" s="91"/>
      <c r="O666" s="91"/>
      <c r="P666" s="92"/>
      <c r="Q666" s="94"/>
      <c r="R666" s="93"/>
      <c r="S666" s="94"/>
      <c r="T666" s="94"/>
      <c r="U666" s="95"/>
      <c r="V666" s="159"/>
    </row>
    <row r="667" spans="1:22" ht="12.75">
      <c r="A667" s="164"/>
      <c r="B667" s="159"/>
      <c r="C667" s="159"/>
      <c r="D667" s="159"/>
      <c r="E667" s="159"/>
      <c r="F667" s="159"/>
      <c r="G667" s="159"/>
      <c r="H667" s="159"/>
      <c r="I667" s="159"/>
      <c r="J667" s="159"/>
      <c r="K667" s="159"/>
      <c r="L667" s="159"/>
      <c r="M667" s="90"/>
      <c r="N667" s="91"/>
      <c r="O667" s="91"/>
      <c r="P667" s="92"/>
      <c r="Q667" s="94"/>
      <c r="R667" s="93"/>
      <c r="S667" s="94"/>
      <c r="T667" s="94"/>
      <c r="U667" s="95"/>
      <c r="V667" s="159"/>
    </row>
    <row r="668" spans="1:22" ht="12.75">
      <c r="A668" s="164"/>
      <c r="B668" s="159"/>
      <c r="C668" s="159"/>
      <c r="D668" s="159"/>
      <c r="E668" s="159"/>
      <c r="F668" s="159"/>
      <c r="G668" s="159"/>
      <c r="H668" s="159"/>
      <c r="I668" s="159"/>
      <c r="J668" s="159"/>
      <c r="K668" s="159"/>
      <c r="L668" s="159"/>
      <c r="M668" s="90"/>
      <c r="N668" s="91"/>
      <c r="O668" s="91"/>
      <c r="P668" s="96"/>
      <c r="Q668" s="94"/>
      <c r="R668" s="94"/>
      <c r="S668" s="94"/>
      <c r="T668" s="93"/>
      <c r="U668" s="97"/>
      <c r="V668" s="159"/>
    </row>
    <row r="669" spans="1:22" ht="13.5" thickBot="1">
      <c r="A669" s="165"/>
      <c r="B669" s="160"/>
      <c r="C669" s="160"/>
      <c r="D669" s="160"/>
      <c r="E669" s="160"/>
      <c r="F669" s="160"/>
      <c r="G669" s="160"/>
      <c r="H669" s="160"/>
      <c r="I669" s="160"/>
      <c r="J669" s="160"/>
      <c r="K669" s="160"/>
      <c r="L669" s="160"/>
      <c r="M669" s="98"/>
      <c r="N669" s="99"/>
      <c r="O669" s="100"/>
      <c r="P669" s="105"/>
      <c r="Q669" s="102"/>
      <c r="R669" s="102"/>
      <c r="S669" s="102"/>
      <c r="T669" s="103"/>
      <c r="U669" s="104"/>
      <c r="V669" s="160"/>
    </row>
    <row r="670" spans="1:22" ht="12.75">
      <c r="A670" s="163"/>
      <c r="B670" s="158"/>
      <c r="C670" s="166" t="str">
        <f>IFERROR(VLOOKUP(B670,VALIDACIÓN!A:B,2,FALSE),"INDICAR DISTRITO")</f>
        <v>INDICAR DISTRITO</v>
      </c>
      <c r="D670" s="158"/>
      <c r="E670" s="158"/>
      <c r="F670" s="158"/>
      <c r="G670" s="158"/>
      <c r="H670" s="158"/>
      <c r="I670" s="158"/>
      <c r="J670" s="161"/>
      <c r="K670" s="158"/>
      <c r="L670" s="162" t="str">
        <f>CONCATENATE(H670," - ",I670)</f>
        <v xml:space="preserve"> - </v>
      </c>
      <c r="M670" s="85" t="str">
        <f ca="1">IFERROR(__xludf.DUMMYFUNCTION("IFERROR(ArrayFormula(QUERY(TRIM('VALIDACIÓN'!$C$2:$H1254),""SELECT Col2, Col3, Col4 WHERE Col1='""&amp;L670&amp;""'"")),""COMPLETAR LOS CAMPOS DE AÑO, CUATRIMESTRE Y ORIENTACIÓN"")"),"COMPLETAR LOS CAMPOS DE AÑO, CUATRIMESTRE Y ORIENTACIÓN")</f>
        <v>COMPLETAR LOS CAMPOS DE AÑO, CUATRIMESTRE Y ORIENTACIÓN</v>
      </c>
      <c r="N670" s="86"/>
      <c r="O670" s="86"/>
      <c r="P670" s="87"/>
      <c r="Q670" s="88"/>
      <c r="R670" s="88"/>
      <c r="S670" s="88"/>
      <c r="T670" s="88"/>
      <c r="U670" s="89"/>
      <c r="V670" s="167"/>
    </row>
    <row r="671" spans="1:22" ht="12.75">
      <c r="A671" s="164"/>
      <c r="B671" s="159"/>
      <c r="C671" s="159"/>
      <c r="D671" s="159"/>
      <c r="E671" s="159"/>
      <c r="F671" s="159"/>
      <c r="G671" s="159"/>
      <c r="H671" s="159"/>
      <c r="I671" s="159"/>
      <c r="J671" s="159"/>
      <c r="K671" s="159"/>
      <c r="L671" s="159"/>
      <c r="M671" s="90"/>
      <c r="N671" s="91"/>
      <c r="O671" s="91"/>
      <c r="P671" s="92"/>
      <c r="Q671" s="94"/>
      <c r="R671" s="93"/>
      <c r="S671" s="94"/>
      <c r="T671" s="94"/>
      <c r="U671" s="95"/>
      <c r="V671" s="159"/>
    </row>
    <row r="672" spans="1:22" ht="12.75">
      <c r="A672" s="164"/>
      <c r="B672" s="159"/>
      <c r="C672" s="159"/>
      <c r="D672" s="159"/>
      <c r="E672" s="159"/>
      <c r="F672" s="159"/>
      <c r="G672" s="159"/>
      <c r="H672" s="159"/>
      <c r="I672" s="159"/>
      <c r="J672" s="159"/>
      <c r="K672" s="159"/>
      <c r="L672" s="159"/>
      <c r="M672" s="90"/>
      <c r="N672" s="91"/>
      <c r="O672" s="91"/>
      <c r="P672" s="92"/>
      <c r="Q672" s="94"/>
      <c r="R672" s="93"/>
      <c r="S672" s="94"/>
      <c r="T672" s="94"/>
      <c r="U672" s="95"/>
      <c r="V672" s="159"/>
    </row>
    <row r="673" spans="1:22" ht="12.75">
      <c r="A673" s="164"/>
      <c r="B673" s="159"/>
      <c r="C673" s="159"/>
      <c r="D673" s="159"/>
      <c r="E673" s="159"/>
      <c r="F673" s="159"/>
      <c r="G673" s="159"/>
      <c r="H673" s="159"/>
      <c r="I673" s="159"/>
      <c r="J673" s="159"/>
      <c r="K673" s="159"/>
      <c r="L673" s="159"/>
      <c r="M673" s="90"/>
      <c r="N673" s="91"/>
      <c r="O673" s="91"/>
      <c r="P673" s="96"/>
      <c r="Q673" s="94"/>
      <c r="R673" s="94"/>
      <c r="S673" s="94"/>
      <c r="T673" s="93"/>
      <c r="U673" s="97"/>
      <c r="V673" s="159"/>
    </row>
    <row r="674" spans="1:22" ht="13.5" thickBot="1">
      <c r="A674" s="165"/>
      <c r="B674" s="160"/>
      <c r="C674" s="160"/>
      <c r="D674" s="160"/>
      <c r="E674" s="160"/>
      <c r="F674" s="160"/>
      <c r="G674" s="160"/>
      <c r="H674" s="160"/>
      <c r="I674" s="160"/>
      <c r="J674" s="160"/>
      <c r="K674" s="160"/>
      <c r="L674" s="160"/>
      <c r="M674" s="98"/>
      <c r="N674" s="99"/>
      <c r="O674" s="100"/>
      <c r="P674" s="105"/>
      <c r="Q674" s="102"/>
      <c r="R674" s="102"/>
      <c r="S674" s="102"/>
      <c r="T674" s="103"/>
      <c r="U674" s="104"/>
      <c r="V674" s="160"/>
    </row>
    <row r="675" spans="1:22" ht="12.75">
      <c r="A675" s="163"/>
      <c r="B675" s="158"/>
      <c r="C675" s="166" t="str">
        <f>IFERROR(VLOOKUP(B675,VALIDACIÓN!A:B,2,FALSE),"INDICAR DISTRITO")</f>
        <v>INDICAR DISTRITO</v>
      </c>
      <c r="D675" s="158"/>
      <c r="E675" s="158"/>
      <c r="F675" s="158"/>
      <c r="G675" s="158"/>
      <c r="H675" s="158"/>
      <c r="I675" s="158"/>
      <c r="J675" s="161"/>
      <c r="K675" s="158"/>
      <c r="L675" s="162" t="str">
        <f>CONCATENATE(H675," - ",I675)</f>
        <v xml:space="preserve"> - </v>
      </c>
      <c r="M675" s="85" t="str">
        <f ca="1">IFERROR(__xludf.DUMMYFUNCTION("IFERROR(ArrayFormula(QUERY(TRIM('VALIDACIÓN'!$C$2:$H1254),""SELECT Col2, Col3, Col4 WHERE Col1='""&amp;L675&amp;""'"")),""COMPLETAR LOS CAMPOS DE AÑO, CUATRIMESTRE Y ORIENTACIÓN"")"),"COMPLETAR LOS CAMPOS DE AÑO, CUATRIMESTRE Y ORIENTACIÓN")</f>
        <v>COMPLETAR LOS CAMPOS DE AÑO, CUATRIMESTRE Y ORIENTACIÓN</v>
      </c>
      <c r="N675" s="86"/>
      <c r="O675" s="86"/>
      <c r="P675" s="87"/>
      <c r="Q675" s="88"/>
      <c r="R675" s="88"/>
      <c r="S675" s="88"/>
      <c r="T675" s="88"/>
      <c r="U675" s="89"/>
      <c r="V675" s="167"/>
    </row>
    <row r="676" spans="1:22" ht="12.75">
      <c r="A676" s="164"/>
      <c r="B676" s="159"/>
      <c r="C676" s="159"/>
      <c r="D676" s="159"/>
      <c r="E676" s="159"/>
      <c r="F676" s="159"/>
      <c r="G676" s="159"/>
      <c r="H676" s="159"/>
      <c r="I676" s="159"/>
      <c r="J676" s="159"/>
      <c r="K676" s="159"/>
      <c r="L676" s="159"/>
      <c r="M676" s="90"/>
      <c r="N676" s="91"/>
      <c r="O676" s="91"/>
      <c r="P676" s="92"/>
      <c r="Q676" s="94"/>
      <c r="R676" s="93"/>
      <c r="S676" s="94"/>
      <c r="T676" s="94"/>
      <c r="U676" s="95"/>
      <c r="V676" s="159"/>
    </row>
    <row r="677" spans="1:22" ht="12.75">
      <c r="A677" s="164"/>
      <c r="B677" s="159"/>
      <c r="C677" s="159"/>
      <c r="D677" s="159"/>
      <c r="E677" s="159"/>
      <c r="F677" s="159"/>
      <c r="G677" s="159"/>
      <c r="H677" s="159"/>
      <c r="I677" s="159"/>
      <c r="J677" s="159"/>
      <c r="K677" s="159"/>
      <c r="L677" s="159"/>
      <c r="M677" s="90"/>
      <c r="N677" s="91"/>
      <c r="O677" s="91"/>
      <c r="P677" s="92"/>
      <c r="Q677" s="94"/>
      <c r="R677" s="93"/>
      <c r="S677" s="94"/>
      <c r="T677" s="94"/>
      <c r="U677" s="95"/>
      <c r="V677" s="159"/>
    </row>
    <row r="678" spans="1:22" ht="12.75">
      <c r="A678" s="164"/>
      <c r="B678" s="159"/>
      <c r="C678" s="159"/>
      <c r="D678" s="159"/>
      <c r="E678" s="159"/>
      <c r="F678" s="159"/>
      <c r="G678" s="159"/>
      <c r="H678" s="159"/>
      <c r="I678" s="159"/>
      <c r="J678" s="159"/>
      <c r="K678" s="159"/>
      <c r="L678" s="159"/>
      <c r="M678" s="90"/>
      <c r="N678" s="91"/>
      <c r="O678" s="91"/>
      <c r="P678" s="96"/>
      <c r="Q678" s="94"/>
      <c r="R678" s="94"/>
      <c r="S678" s="94"/>
      <c r="T678" s="93"/>
      <c r="U678" s="97"/>
      <c r="V678" s="159"/>
    </row>
    <row r="679" spans="1:22" ht="13.5" thickBot="1">
      <c r="A679" s="165"/>
      <c r="B679" s="160"/>
      <c r="C679" s="160"/>
      <c r="D679" s="160"/>
      <c r="E679" s="160"/>
      <c r="F679" s="160"/>
      <c r="G679" s="160"/>
      <c r="H679" s="160"/>
      <c r="I679" s="160"/>
      <c r="J679" s="160"/>
      <c r="K679" s="160"/>
      <c r="L679" s="160"/>
      <c r="M679" s="98"/>
      <c r="N679" s="99"/>
      <c r="O679" s="100"/>
      <c r="P679" s="105"/>
      <c r="Q679" s="102"/>
      <c r="R679" s="102"/>
      <c r="S679" s="102"/>
      <c r="T679" s="103"/>
      <c r="U679" s="104"/>
      <c r="V679" s="160"/>
    </row>
    <row r="680" spans="1:22" ht="12.75">
      <c r="A680" s="163"/>
      <c r="B680" s="158"/>
      <c r="C680" s="166" t="str">
        <f>IFERROR(VLOOKUP(B680,VALIDACIÓN!A:B,2,FALSE),"INDICAR DISTRITO")</f>
        <v>INDICAR DISTRITO</v>
      </c>
      <c r="D680" s="158"/>
      <c r="E680" s="158"/>
      <c r="F680" s="158"/>
      <c r="G680" s="158"/>
      <c r="H680" s="158"/>
      <c r="I680" s="158"/>
      <c r="J680" s="161"/>
      <c r="K680" s="158"/>
      <c r="L680" s="162" t="str">
        <f>CONCATENATE(H680," - ",I680)</f>
        <v xml:space="preserve"> - </v>
      </c>
      <c r="M680" s="85" t="str">
        <f ca="1">IFERROR(__xludf.DUMMYFUNCTION("IFERROR(ArrayFormula(QUERY(TRIM('VALIDACIÓN'!$C$2:$H1254),""SELECT Col2, Col3, Col4 WHERE Col1='""&amp;L680&amp;""'"")),""COMPLETAR LOS CAMPOS DE AÑO, CUATRIMESTRE Y ORIENTACIÓN"")"),"COMPLETAR LOS CAMPOS DE AÑO, CUATRIMESTRE Y ORIENTACIÓN")</f>
        <v>COMPLETAR LOS CAMPOS DE AÑO, CUATRIMESTRE Y ORIENTACIÓN</v>
      </c>
      <c r="N680" s="86"/>
      <c r="O680" s="86"/>
      <c r="P680" s="87"/>
      <c r="Q680" s="88"/>
      <c r="R680" s="88"/>
      <c r="S680" s="88"/>
      <c r="T680" s="88"/>
      <c r="U680" s="89"/>
      <c r="V680" s="167"/>
    </row>
    <row r="681" spans="1:22" ht="12.75">
      <c r="A681" s="164"/>
      <c r="B681" s="159"/>
      <c r="C681" s="159"/>
      <c r="D681" s="159"/>
      <c r="E681" s="159"/>
      <c r="F681" s="159"/>
      <c r="G681" s="159"/>
      <c r="H681" s="159"/>
      <c r="I681" s="159"/>
      <c r="J681" s="159"/>
      <c r="K681" s="159"/>
      <c r="L681" s="159"/>
      <c r="M681" s="90"/>
      <c r="N681" s="91"/>
      <c r="O681" s="91"/>
      <c r="P681" s="92"/>
      <c r="Q681" s="94"/>
      <c r="R681" s="93"/>
      <c r="S681" s="94"/>
      <c r="T681" s="94"/>
      <c r="U681" s="95"/>
      <c r="V681" s="159"/>
    </row>
    <row r="682" spans="1:22" ht="12.75">
      <c r="A682" s="164"/>
      <c r="B682" s="159"/>
      <c r="C682" s="159"/>
      <c r="D682" s="159"/>
      <c r="E682" s="159"/>
      <c r="F682" s="159"/>
      <c r="G682" s="159"/>
      <c r="H682" s="159"/>
      <c r="I682" s="159"/>
      <c r="J682" s="159"/>
      <c r="K682" s="159"/>
      <c r="L682" s="159"/>
      <c r="M682" s="90"/>
      <c r="N682" s="91"/>
      <c r="O682" s="91"/>
      <c r="P682" s="92"/>
      <c r="Q682" s="94"/>
      <c r="R682" s="93"/>
      <c r="S682" s="94"/>
      <c r="T682" s="94"/>
      <c r="U682" s="95"/>
      <c r="V682" s="159"/>
    </row>
    <row r="683" spans="1:22" ht="12.75">
      <c r="A683" s="164"/>
      <c r="B683" s="159"/>
      <c r="C683" s="159"/>
      <c r="D683" s="159"/>
      <c r="E683" s="159"/>
      <c r="F683" s="159"/>
      <c r="G683" s="159"/>
      <c r="H683" s="159"/>
      <c r="I683" s="159"/>
      <c r="J683" s="159"/>
      <c r="K683" s="159"/>
      <c r="L683" s="159"/>
      <c r="M683" s="90"/>
      <c r="N683" s="91"/>
      <c r="O683" s="91"/>
      <c r="P683" s="96"/>
      <c r="Q683" s="94"/>
      <c r="R683" s="94"/>
      <c r="S683" s="94"/>
      <c r="T683" s="93"/>
      <c r="U683" s="97"/>
      <c r="V683" s="159"/>
    </row>
    <row r="684" spans="1:22" ht="13.5" thickBot="1">
      <c r="A684" s="165"/>
      <c r="B684" s="160"/>
      <c r="C684" s="160"/>
      <c r="D684" s="160"/>
      <c r="E684" s="160"/>
      <c r="F684" s="160"/>
      <c r="G684" s="160"/>
      <c r="H684" s="160"/>
      <c r="I684" s="160"/>
      <c r="J684" s="160"/>
      <c r="K684" s="160"/>
      <c r="L684" s="160"/>
      <c r="M684" s="98"/>
      <c r="N684" s="99"/>
      <c r="O684" s="100"/>
      <c r="P684" s="105"/>
      <c r="Q684" s="102"/>
      <c r="R684" s="102"/>
      <c r="S684" s="102"/>
      <c r="T684" s="103"/>
      <c r="U684" s="104"/>
      <c r="V684" s="160"/>
    </row>
    <row r="685" spans="1:22" ht="12.75">
      <c r="A685" s="163"/>
      <c r="B685" s="158"/>
      <c r="C685" s="166" t="str">
        <f>IFERROR(VLOOKUP(B685,VALIDACIÓN!A:B,2,FALSE),"INDICAR DISTRITO")</f>
        <v>INDICAR DISTRITO</v>
      </c>
      <c r="D685" s="158"/>
      <c r="E685" s="158"/>
      <c r="F685" s="158"/>
      <c r="G685" s="158"/>
      <c r="H685" s="158"/>
      <c r="I685" s="158"/>
      <c r="J685" s="161"/>
      <c r="K685" s="158"/>
      <c r="L685" s="162" t="str">
        <f>CONCATENATE(H685," - ",I685)</f>
        <v xml:space="preserve"> - </v>
      </c>
      <c r="M685" s="85" t="str">
        <f ca="1">IFERROR(__xludf.DUMMYFUNCTION("IFERROR(ArrayFormula(QUERY(TRIM('VALIDACIÓN'!$C$2:$H1254),""SELECT Col2, Col3, Col4 WHERE Col1='""&amp;L685&amp;""'"")),""COMPLETAR LOS CAMPOS DE AÑO, CUATRIMESTRE Y ORIENTACIÓN"")"),"COMPLETAR LOS CAMPOS DE AÑO, CUATRIMESTRE Y ORIENTACIÓN")</f>
        <v>COMPLETAR LOS CAMPOS DE AÑO, CUATRIMESTRE Y ORIENTACIÓN</v>
      </c>
      <c r="N685" s="86"/>
      <c r="O685" s="86"/>
      <c r="P685" s="87"/>
      <c r="Q685" s="88"/>
      <c r="R685" s="88"/>
      <c r="S685" s="88"/>
      <c r="T685" s="88"/>
      <c r="U685" s="89"/>
      <c r="V685" s="167"/>
    </row>
    <row r="686" spans="1:22" ht="12.75">
      <c r="A686" s="164"/>
      <c r="B686" s="159"/>
      <c r="C686" s="159"/>
      <c r="D686" s="159"/>
      <c r="E686" s="159"/>
      <c r="F686" s="159"/>
      <c r="G686" s="159"/>
      <c r="H686" s="159"/>
      <c r="I686" s="159"/>
      <c r="J686" s="159"/>
      <c r="K686" s="159"/>
      <c r="L686" s="159"/>
      <c r="M686" s="90"/>
      <c r="N686" s="91"/>
      <c r="O686" s="91"/>
      <c r="P686" s="92"/>
      <c r="Q686" s="94"/>
      <c r="R686" s="93"/>
      <c r="S686" s="94"/>
      <c r="T686" s="94"/>
      <c r="U686" s="95"/>
      <c r="V686" s="159"/>
    </row>
    <row r="687" spans="1:22" ht="12.75">
      <c r="A687" s="164"/>
      <c r="B687" s="159"/>
      <c r="C687" s="159"/>
      <c r="D687" s="159"/>
      <c r="E687" s="159"/>
      <c r="F687" s="159"/>
      <c r="G687" s="159"/>
      <c r="H687" s="159"/>
      <c r="I687" s="159"/>
      <c r="J687" s="159"/>
      <c r="K687" s="159"/>
      <c r="L687" s="159"/>
      <c r="M687" s="90"/>
      <c r="N687" s="91"/>
      <c r="O687" s="91"/>
      <c r="P687" s="92"/>
      <c r="Q687" s="94"/>
      <c r="R687" s="93"/>
      <c r="S687" s="94"/>
      <c r="T687" s="94"/>
      <c r="U687" s="95"/>
      <c r="V687" s="159"/>
    </row>
    <row r="688" spans="1:22" ht="12.75">
      <c r="A688" s="164"/>
      <c r="B688" s="159"/>
      <c r="C688" s="159"/>
      <c r="D688" s="159"/>
      <c r="E688" s="159"/>
      <c r="F688" s="159"/>
      <c r="G688" s="159"/>
      <c r="H688" s="159"/>
      <c r="I688" s="159"/>
      <c r="J688" s="159"/>
      <c r="K688" s="159"/>
      <c r="L688" s="159"/>
      <c r="M688" s="90"/>
      <c r="N688" s="91"/>
      <c r="O688" s="91"/>
      <c r="P688" s="96"/>
      <c r="Q688" s="94"/>
      <c r="R688" s="94"/>
      <c r="S688" s="94"/>
      <c r="T688" s="93"/>
      <c r="U688" s="97"/>
      <c r="V688" s="159"/>
    </row>
    <row r="689" spans="1:22" ht="13.5" thickBot="1">
      <c r="A689" s="165"/>
      <c r="B689" s="160"/>
      <c r="C689" s="160"/>
      <c r="D689" s="160"/>
      <c r="E689" s="160"/>
      <c r="F689" s="160"/>
      <c r="G689" s="160"/>
      <c r="H689" s="160"/>
      <c r="I689" s="160"/>
      <c r="J689" s="160"/>
      <c r="K689" s="160"/>
      <c r="L689" s="160"/>
      <c r="M689" s="98"/>
      <c r="N689" s="99"/>
      <c r="O689" s="100"/>
      <c r="P689" s="105"/>
      <c r="Q689" s="102"/>
      <c r="R689" s="102"/>
      <c r="S689" s="102"/>
      <c r="T689" s="103"/>
      <c r="U689" s="104"/>
      <c r="V689" s="160"/>
    </row>
    <row r="690" spans="1:22" ht="12.75">
      <c r="A690" s="163"/>
      <c r="B690" s="158"/>
      <c r="C690" s="166" t="str">
        <f>IFERROR(VLOOKUP(B690,VALIDACIÓN!A:B,2,FALSE),"INDICAR DISTRITO")</f>
        <v>INDICAR DISTRITO</v>
      </c>
      <c r="D690" s="158"/>
      <c r="E690" s="158"/>
      <c r="F690" s="158"/>
      <c r="G690" s="158"/>
      <c r="H690" s="158"/>
      <c r="I690" s="158"/>
      <c r="J690" s="161"/>
      <c r="K690" s="158"/>
      <c r="L690" s="162" t="str">
        <f>CONCATENATE(H690," - ",I690)</f>
        <v xml:space="preserve"> - </v>
      </c>
      <c r="M690" s="85" t="str">
        <f ca="1">IFERROR(__xludf.DUMMYFUNCTION("IFERROR(ArrayFormula(QUERY(TRIM('VALIDACIÓN'!$C$2:$H1254),""SELECT Col2, Col3, Col4 WHERE Col1='""&amp;L690&amp;""'"")),""COMPLETAR LOS CAMPOS DE AÑO, CUATRIMESTRE Y ORIENTACIÓN"")"),"COMPLETAR LOS CAMPOS DE AÑO, CUATRIMESTRE Y ORIENTACIÓN")</f>
        <v>COMPLETAR LOS CAMPOS DE AÑO, CUATRIMESTRE Y ORIENTACIÓN</v>
      </c>
      <c r="N690" s="86"/>
      <c r="O690" s="86"/>
      <c r="P690" s="87"/>
      <c r="Q690" s="88"/>
      <c r="R690" s="88"/>
      <c r="S690" s="88"/>
      <c r="T690" s="88"/>
      <c r="U690" s="89"/>
      <c r="V690" s="167"/>
    </row>
    <row r="691" spans="1:22" ht="12.75">
      <c r="A691" s="164"/>
      <c r="B691" s="159"/>
      <c r="C691" s="159"/>
      <c r="D691" s="159"/>
      <c r="E691" s="159"/>
      <c r="F691" s="159"/>
      <c r="G691" s="159"/>
      <c r="H691" s="159"/>
      <c r="I691" s="159"/>
      <c r="J691" s="159"/>
      <c r="K691" s="159"/>
      <c r="L691" s="159"/>
      <c r="M691" s="90"/>
      <c r="N691" s="91"/>
      <c r="O691" s="91"/>
      <c r="P691" s="92"/>
      <c r="Q691" s="94"/>
      <c r="R691" s="93"/>
      <c r="S691" s="94"/>
      <c r="T691" s="94"/>
      <c r="U691" s="95"/>
      <c r="V691" s="159"/>
    </row>
    <row r="692" spans="1:22" ht="12.75">
      <c r="A692" s="164"/>
      <c r="B692" s="159"/>
      <c r="C692" s="159"/>
      <c r="D692" s="159"/>
      <c r="E692" s="159"/>
      <c r="F692" s="159"/>
      <c r="G692" s="159"/>
      <c r="H692" s="159"/>
      <c r="I692" s="159"/>
      <c r="J692" s="159"/>
      <c r="K692" s="159"/>
      <c r="L692" s="159"/>
      <c r="M692" s="90"/>
      <c r="N692" s="91"/>
      <c r="O692" s="91"/>
      <c r="P692" s="92"/>
      <c r="Q692" s="94"/>
      <c r="R692" s="93"/>
      <c r="S692" s="94"/>
      <c r="T692" s="94"/>
      <c r="U692" s="95"/>
      <c r="V692" s="159"/>
    </row>
    <row r="693" spans="1:22" ht="12.75">
      <c r="A693" s="164"/>
      <c r="B693" s="159"/>
      <c r="C693" s="159"/>
      <c r="D693" s="159"/>
      <c r="E693" s="159"/>
      <c r="F693" s="159"/>
      <c r="G693" s="159"/>
      <c r="H693" s="159"/>
      <c r="I693" s="159"/>
      <c r="J693" s="159"/>
      <c r="K693" s="159"/>
      <c r="L693" s="159"/>
      <c r="M693" s="90"/>
      <c r="N693" s="91"/>
      <c r="O693" s="91"/>
      <c r="P693" s="96"/>
      <c r="Q693" s="94"/>
      <c r="R693" s="94"/>
      <c r="S693" s="94"/>
      <c r="T693" s="93"/>
      <c r="U693" s="97"/>
      <c r="V693" s="159"/>
    </row>
    <row r="694" spans="1:22" ht="13.5" thickBot="1">
      <c r="A694" s="165"/>
      <c r="B694" s="160"/>
      <c r="C694" s="160"/>
      <c r="D694" s="160"/>
      <c r="E694" s="160"/>
      <c r="F694" s="160"/>
      <c r="G694" s="160"/>
      <c r="H694" s="160"/>
      <c r="I694" s="160"/>
      <c r="J694" s="160"/>
      <c r="K694" s="160"/>
      <c r="L694" s="160"/>
      <c r="M694" s="98"/>
      <c r="N694" s="99"/>
      <c r="O694" s="100"/>
      <c r="P694" s="105"/>
      <c r="Q694" s="102"/>
      <c r="R694" s="102"/>
      <c r="S694" s="102"/>
      <c r="T694" s="103"/>
      <c r="U694" s="104"/>
      <c r="V694" s="160"/>
    </row>
    <row r="695" spans="1:22" ht="12.75">
      <c r="A695" s="163"/>
      <c r="B695" s="158"/>
      <c r="C695" s="166" t="str">
        <f>IFERROR(VLOOKUP(B695,VALIDACIÓN!A:B,2,FALSE),"INDICAR DISTRITO")</f>
        <v>INDICAR DISTRITO</v>
      </c>
      <c r="D695" s="158"/>
      <c r="E695" s="158"/>
      <c r="F695" s="158"/>
      <c r="G695" s="158"/>
      <c r="H695" s="158"/>
      <c r="I695" s="158"/>
      <c r="J695" s="161"/>
      <c r="K695" s="158"/>
      <c r="L695" s="162" t="str">
        <f>CONCATENATE(H695," - ",I695)</f>
        <v xml:space="preserve"> - </v>
      </c>
      <c r="M695" s="85" t="str">
        <f ca="1">IFERROR(__xludf.DUMMYFUNCTION("IFERROR(ArrayFormula(QUERY(TRIM('VALIDACIÓN'!$C$2:$H1254),""SELECT Col2, Col3, Col4 WHERE Col1='""&amp;L695&amp;""'"")),""COMPLETAR LOS CAMPOS DE AÑO, CUATRIMESTRE Y ORIENTACIÓN"")"),"COMPLETAR LOS CAMPOS DE AÑO, CUATRIMESTRE Y ORIENTACIÓN")</f>
        <v>COMPLETAR LOS CAMPOS DE AÑO, CUATRIMESTRE Y ORIENTACIÓN</v>
      </c>
      <c r="N695" s="86"/>
      <c r="O695" s="86"/>
      <c r="P695" s="87"/>
      <c r="Q695" s="88"/>
      <c r="R695" s="88"/>
      <c r="S695" s="88"/>
      <c r="T695" s="88"/>
      <c r="U695" s="89"/>
      <c r="V695" s="167"/>
    </row>
    <row r="696" spans="1:22" ht="12.75">
      <c r="A696" s="164"/>
      <c r="B696" s="159"/>
      <c r="C696" s="159"/>
      <c r="D696" s="159"/>
      <c r="E696" s="159"/>
      <c r="F696" s="159"/>
      <c r="G696" s="159"/>
      <c r="H696" s="159"/>
      <c r="I696" s="159"/>
      <c r="J696" s="159"/>
      <c r="K696" s="159"/>
      <c r="L696" s="159"/>
      <c r="M696" s="90"/>
      <c r="N696" s="91"/>
      <c r="O696" s="91"/>
      <c r="P696" s="92"/>
      <c r="Q696" s="94"/>
      <c r="R696" s="93"/>
      <c r="S696" s="94"/>
      <c r="T696" s="94"/>
      <c r="U696" s="95"/>
      <c r="V696" s="159"/>
    </row>
    <row r="697" spans="1:22" ht="12.75">
      <c r="A697" s="164"/>
      <c r="B697" s="159"/>
      <c r="C697" s="159"/>
      <c r="D697" s="159"/>
      <c r="E697" s="159"/>
      <c r="F697" s="159"/>
      <c r="G697" s="159"/>
      <c r="H697" s="159"/>
      <c r="I697" s="159"/>
      <c r="J697" s="159"/>
      <c r="K697" s="159"/>
      <c r="L697" s="159"/>
      <c r="M697" s="90"/>
      <c r="N697" s="91"/>
      <c r="O697" s="91"/>
      <c r="P697" s="92"/>
      <c r="Q697" s="94"/>
      <c r="R697" s="93"/>
      <c r="S697" s="94"/>
      <c r="T697" s="94"/>
      <c r="U697" s="95"/>
      <c r="V697" s="159"/>
    </row>
    <row r="698" spans="1:22" ht="12.75">
      <c r="A698" s="164"/>
      <c r="B698" s="159"/>
      <c r="C698" s="159"/>
      <c r="D698" s="159"/>
      <c r="E698" s="159"/>
      <c r="F698" s="159"/>
      <c r="G698" s="159"/>
      <c r="H698" s="159"/>
      <c r="I698" s="159"/>
      <c r="J698" s="159"/>
      <c r="K698" s="159"/>
      <c r="L698" s="159"/>
      <c r="M698" s="90"/>
      <c r="N698" s="91"/>
      <c r="O698" s="91"/>
      <c r="P698" s="96"/>
      <c r="Q698" s="94"/>
      <c r="R698" s="94"/>
      <c r="S698" s="94"/>
      <c r="T698" s="93"/>
      <c r="U698" s="97"/>
      <c r="V698" s="159"/>
    </row>
    <row r="699" spans="1:22" ht="13.5" thickBot="1">
      <c r="A699" s="165"/>
      <c r="B699" s="160"/>
      <c r="C699" s="160"/>
      <c r="D699" s="160"/>
      <c r="E699" s="160"/>
      <c r="F699" s="160"/>
      <c r="G699" s="160"/>
      <c r="H699" s="160"/>
      <c r="I699" s="160"/>
      <c r="J699" s="160"/>
      <c r="K699" s="160"/>
      <c r="L699" s="160"/>
      <c r="M699" s="98"/>
      <c r="N699" s="99"/>
      <c r="O699" s="100"/>
      <c r="P699" s="105"/>
      <c r="Q699" s="102"/>
      <c r="R699" s="102"/>
      <c r="S699" s="102"/>
      <c r="T699" s="103"/>
      <c r="U699" s="104"/>
      <c r="V699" s="160"/>
    </row>
    <row r="700" spans="1:22" ht="12.75">
      <c r="A700" s="163"/>
      <c r="B700" s="158"/>
      <c r="C700" s="166" t="str">
        <f>IFERROR(VLOOKUP(B700,VALIDACIÓN!A:B,2,FALSE),"INDICAR DISTRITO")</f>
        <v>INDICAR DISTRITO</v>
      </c>
      <c r="D700" s="158"/>
      <c r="E700" s="158"/>
      <c r="F700" s="158"/>
      <c r="G700" s="158"/>
      <c r="H700" s="158"/>
      <c r="I700" s="158"/>
      <c r="J700" s="161"/>
      <c r="K700" s="158"/>
      <c r="L700" s="162" t="str">
        <f>CONCATENATE(H700," - ",I700)</f>
        <v xml:space="preserve"> - </v>
      </c>
      <c r="M700" s="85" t="str">
        <f ca="1">IFERROR(__xludf.DUMMYFUNCTION("IFERROR(ArrayFormula(QUERY(TRIM('VALIDACIÓN'!$C$2:$H1254),""SELECT Col2, Col3, Col4 WHERE Col1='""&amp;L700&amp;""'"")),""COMPLETAR LOS CAMPOS DE AÑO, CUATRIMESTRE Y ORIENTACIÓN"")"),"COMPLETAR LOS CAMPOS DE AÑO, CUATRIMESTRE Y ORIENTACIÓN")</f>
        <v>COMPLETAR LOS CAMPOS DE AÑO, CUATRIMESTRE Y ORIENTACIÓN</v>
      </c>
      <c r="N700" s="86"/>
      <c r="O700" s="86"/>
      <c r="P700" s="87"/>
      <c r="Q700" s="88"/>
      <c r="R700" s="88"/>
      <c r="S700" s="88"/>
      <c r="T700" s="88"/>
      <c r="U700" s="89"/>
      <c r="V700" s="167"/>
    </row>
    <row r="701" spans="1:22" ht="12.75">
      <c r="A701" s="164"/>
      <c r="B701" s="159"/>
      <c r="C701" s="159"/>
      <c r="D701" s="159"/>
      <c r="E701" s="159"/>
      <c r="F701" s="159"/>
      <c r="G701" s="159"/>
      <c r="H701" s="159"/>
      <c r="I701" s="159"/>
      <c r="J701" s="159"/>
      <c r="K701" s="159"/>
      <c r="L701" s="159"/>
      <c r="M701" s="90"/>
      <c r="N701" s="91"/>
      <c r="O701" s="91"/>
      <c r="P701" s="92"/>
      <c r="Q701" s="94"/>
      <c r="R701" s="93"/>
      <c r="S701" s="94"/>
      <c r="T701" s="94"/>
      <c r="U701" s="95"/>
      <c r="V701" s="159"/>
    </row>
    <row r="702" spans="1:22" ht="12.75">
      <c r="A702" s="164"/>
      <c r="B702" s="159"/>
      <c r="C702" s="159"/>
      <c r="D702" s="159"/>
      <c r="E702" s="159"/>
      <c r="F702" s="159"/>
      <c r="G702" s="159"/>
      <c r="H702" s="159"/>
      <c r="I702" s="159"/>
      <c r="J702" s="159"/>
      <c r="K702" s="159"/>
      <c r="L702" s="159"/>
      <c r="M702" s="90"/>
      <c r="N702" s="91"/>
      <c r="O702" s="91"/>
      <c r="P702" s="92"/>
      <c r="Q702" s="94"/>
      <c r="R702" s="93"/>
      <c r="S702" s="94"/>
      <c r="T702" s="94"/>
      <c r="U702" s="95"/>
      <c r="V702" s="159"/>
    </row>
    <row r="703" spans="1:22" ht="12.75">
      <c r="A703" s="164"/>
      <c r="B703" s="159"/>
      <c r="C703" s="159"/>
      <c r="D703" s="159"/>
      <c r="E703" s="159"/>
      <c r="F703" s="159"/>
      <c r="G703" s="159"/>
      <c r="H703" s="159"/>
      <c r="I703" s="159"/>
      <c r="J703" s="159"/>
      <c r="K703" s="159"/>
      <c r="L703" s="159"/>
      <c r="M703" s="90"/>
      <c r="N703" s="91"/>
      <c r="O703" s="91"/>
      <c r="P703" s="96"/>
      <c r="Q703" s="94"/>
      <c r="R703" s="94"/>
      <c r="S703" s="94"/>
      <c r="T703" s="93"/>
      <c r="U703" s="97"/>
      <c r="V703" s="159"/>
    </row>
    <row r="704" spans="1:22" ht="13.5" thickBot="1">
      <c r="A704" s="165"/>
      <c r="B704" s="160"/>
      <c r="C704" s="160"/>
      <c r="D704" s="160"/>
      <c r="E704" s="160"/>
      <c r="F704" s="160"/>
      <c r="G704" s="160"/>
      <c r="H704" s="160"/>
      <c r="I704" s="160"/>
      <c r="J704" s="160"/>
      <c r="K704" s="160"/>
      <c r="L704" s="160"/>
      <c r="M704" s="98"/>
      <c r="N704" s="99"/>
      <c r="O704" s="100"/>
      <c r="P704" s="105"/>
      <c r="Q704" s="102"/>
      <c r="R704" s="102"/>
      <c r="S704" s="102"/>
      <c r="T704" s="103"/>
      <c r="U704" s="104"/>
      <c r="V704" s="160"/>
    </row>
    <row r="705" spans="1:22" ht="12.75">
      <c r="A705" s="163"/>
      <c r="B705" s="158"/>
      <c r="C705" s="166" t="str">
        <f>IFERROR(VLOOKUP(B705,VALIDACIÓN!A:B,2,FALSE),"INDICAR DISTRITO")</f>
        <v>INDICAR DISTRITO</v>
      </c>
      <c r="D705" s="158"/>
      <c r="E705" s="158"/>
      <c r="F705" s="158"/>
      <c r="G705" s="158"/>
      <c r="H705" s="158"/>
      <c r="I705" s="158"/>
      <c r="J705" s="161"/>
      <c r="K705" s="158"/>
      <c r="L705" s="162" t="str">
        <f>CONCATENATE(H705," - ",I705)</f>
        <v xml:space="preserve"> - </v>
      </c>
      <c r="M705" s="85" t="str">
        <f ca="1">IFERROR(__xludf.DUMMYFUNCTION("IFERROR(ArrayFormula(QUERY(TRIM('VALIDACIÓN'!$C$2:$H1254),""SELECT Col2, Col3, Col4 WHERE Col1='""&amp;L705&amp;""'"")),""COMPLETAR LOS CAMPOS DE AÑO, CUATRIMESTRE Y ORIENTACIÓN"")"),"COMPLETAR LOS CAMPOS DE AÑO, CUATRIMESTRE Y ORIENTACIÓN")</f>
        <v>COMPLETAR LOS CAMPOS DE AÑO, CUATRIMESTRE Y ORIENTACIÓN</v>
      </c>
      <c r="N705" s="86"/>
      <c r="O705" s="86"/>
      <c r="P705" s="87"/>
      <c r="Q705" s="88"/>
      <c r="R705" s="88"/>
      <c r="S705" s="88"/>
      <c r="T705" s="88"/>
      <c r="U705" s="89"/>
      <c r="V705" s="167"/>
    </row>
    <row r="706" spans="1:22" ht="12.75">
      <c r="A706" s="164"/>
      <c r="B706" s="159"/>
      <c r="C706" s="159"/>
      <c r="D706" s="159"/>
      <c r="E706" s="159"/>
      <c r="F706" s="159"/>
      <c r="G706" s="159"/>
      <c r="H706" s="159"/>
      <c r="I706" s="159"/>
      <c r="J706" s="159"/>
      <c r="K706" s="159"/>
      <c r="L706" s="159"/>
      <c r="M706" s="90"/>
      <c r="N706" s="91"/>
      <c r="O706" s="91"/>
      <c r="P706" s="92"/>
      <c r="Q706" s="94"/>
      <c r="R706" s="93"/>
      <c r="S706" s="94"/>
      <c r="T706" s="94"/>
      <c r="U706" s="95"/>
      <c r="V706" s="159"/>
    </row>
    <row r="707" spans="1:22" ht="12.75">
      <c r="A707" s="164"/>
      <c r="B707" s="159"/>
      <c r="C707" s="159"/>
      <c r="D707" s="159"/>
      <c r="E707" s="159"/>
      <c r="F707" s="159"/>
      <c r="G707" s="159"/>
      <c r="H707" s="159"/>
      <c r="I707" s="159"/>
      <c r="J707" s="159"/>
      <c r="K707" s="159"/>
      <c r="L707" s="159"/>
      <c r="M707" s="90"/>
      <c r="N707" s="91"/>
      <c r="O707" s="91"/>
      <c r="P707" s="92"/>
      <c r="Q707" s="94"/>
      <c r="R707" s="93"/>
      <c r="S707" s="94"/>
      <c r="T707" s="94"/>
      <c r="U707" s="95"/>
      <c r="V707" s="159"/>
    </row>
    <row r="708" spans="1:22" ht="12.75">
      <c r="A708" s="164"/>
      <c r="B708" s="159"/>
      <c r="C708" s="159"/>
      <c r="D708" s="159"/>
      <c r="E708" s="159"/>
      <c r="F708" s="159"/>
      <c r="G708" s="159"/>
      <c r="H708" s="159"/>
      <c r="I708" s="159"/>
      <c r="J708" s="159"/>
      <c r="K708" s="159"/>
      <c r="L708" s="159"/>
      <c r="M708" s="90"/>
      <c r="N708" s="91"/>
      <c r="O708" s="91"/>
      <c r="P708" s="96"/>
      <c r="Q708" s="94"/>
      <c r="R708" s="94"/>
      <c r="S708" s="94"/>
      <c r="T708" s="93"/>
      <c r="U708" s="97"/>
      <c r="V708" s="159"/>
    </row>
    <row r="709" spans="1:22" ht="13.5" thickBot="1">
      <c r="A709" s="165"/>
      <c r="B709" s="160"/>
      <c r="C709" s="160"/>
      <c r="D709" s="160"/>
      <c r="E709" s="160"/>
      <c r="F709" s="160"/>
      <c r="G709" s="160"/>
      <c r="H709" s="160"/>
      <c r="I709" s="160"/>
      <c r="J709" s="160"/>
      <c r="K709" s="160"/>
      <c r="L709" s="160"/>
      <c r="M709" s="98"/>
      <c r="N709" s="99"/>
      <c r="O709" s="100"/>
      <c r="P709" s="105"/>
      <c r="Q709" s="102"/>
      <c r="R709" s="102"/>
      <c r="S709" s="102"/>
      <c r="T709" s="103"/>
      <c r="U709" s="104"/>
      <c r="V709" s="160"/>
    </row>
    <row r="710" spans="1:22" ht="12.75">
      <c r="A710" s="163"/>
      <c r="B710" s="158"/>
      <c r="C710" s="166" t="str">
        <f>IFERROR(VLOOKUP(B710,VALIDACIÓN!A:B,2,FALSE),"INDICAR DISTRITO")</f>
        <v>INDICAR DISTRITO</v>
      </c>
      <c r="D710" s="158"/>
      <c r="E710" s="158"/>
      <c r="F710" s="158"/>
      <c r="G710" s="158"/>
      <c r="H710" s="158"/>
      <c r="I710" s="158"/>
      <c r="J710" s="161"/>
      <c r="K710" s="158"/>
      <c r="L710" s="162" t="str">
        <f>CONCATENATE(H710," - ",I710)</f>
        <v xml:space="preserve"> - </v>
      </c>
      <c r="M710" s="85" t="str">
        <f ca="1">IFERROR(__xludf.DUMMYFUNCTION("IFERROR(ArrayFormula(QUERY(TRIM('VALIDACIÓN'!$C$2:$H1254),""SELECT Col2, Col3, Col4 WHERE Col1='""&amp;L710&amp;""'"")),""COMPLETAR LOS CAMPOS DE AÑO, CUATRIMESTRE Y ORIENTACIÓN"")"),"COMPLETAR LOS CAMPOS DE AÑO, CUATRIMESTRE Y ORIENTACIÓN")</f>
        <v>COMPLETAR LOS CAMPOS DE AÑO, CUATRIMESTRE Y ORIENTACIÓN</v>
      </c>
      <c r="N710" s="86"/>
      <c r="O710" s="86"/>
      <c r="P710" s="87"/>
      <c r="Q710" s="88"/>
      <c r="R710" s="88"/>
      <c r="S710" s="88"/>
      <c r="T710" s="88"/>
      <c r="U710" s="89"/>
      <c r="V710" s="167"/>
    </row>
    <row r="711" spans="1:22" ht="12.75">
      <c r="A711" s="164"/>
      <c r="B711" s="159"/>
      <c r="C711" s="159"/>
      <c r="D711" s="159"/>
      <c r="E711" s="159"/>
      <c r="F711" s="159"/>
      <c r="G711" s="159"/>
      <c r="H711" s="159"/>
      <c r="I711" s="159"/>
      <c r="J711" s="159"/>
      <c r="K711" s="159"/>
      <c r="L711" s="159"/>
      <c r="M711" s="90"/>
      <c r="N711" s="91"/>
      <c r="O711" s="91"/>
      <c r="P711" s="92"/>
      <c r="Q711" s="94"/>
      <c r="R711" s="93"/>
      <c r="S711" s="94"/>
      <c r="T711" s="94"/>
      <c r="U711" s="95"/>
      <c r="V711" s="159"/>
    </row>
    <row r="712" spans="1:22" ht="12.75">
      <c r="A712" s="164"/>
      <c r="B712" s="159"/>
      <c r="C712" s="159"/>
      <c r="D712" s="159"/>
      <c r="E712" s="159"/>
      <c r="F712" s="159"/>
      <c r="G712" s="159"/>
      <c r="H712" s="159"/>
      <c r="I712" s="159"/>
      <c r="J712" s="159"/>
      <c r="K712" s="159"/>
      <c r="L712" s="159"/>
      <c r="M712" s="90"/>
      <c r="N712" s="91"/>
      <c r="O712" s="91"/>
      <c r="P712" s="92"/>
      <c r="Q712" s="94"/>
      <c r="R712" s="93"/>
      <c r="S712" s="94"/>
      <c r="T712" s="94"/>
      <c r="U712" s="95"/>
      <c r="V712" s="159"/>
    </row>
    <row r="713" spans="1:22" ht="12.75">
      <c r="A713" s="164"/>
      <c r="B713" s="159"/>
      <c r="C713" s="159"/>
      <c r="D713" s="159"/>
      <c r="E713" s="159"/>
      <c r="F713" s="159"/>
      <c r="G713" s="159"/>
      <c r="H713" s="159"/>
      <c r="I713" s="159"/>
      <c r="J713" s="159"/>
      <c r="K713" s="159"/>
      <c r="L713" s="159"/>
      <c r="M713" s="90"/>
      <c r="N713" s="91"/>
      <c r="O713" s="91"/>
      <c r="P713" s="96"/>
      <c r="Q713" s="94"/>
      <c r="R713" s="94"/>
      <c r="S713" s="94"/>
      <c r="T713" s="93"/>
      <c r="U713" s="97"/>
      <c r="V713" s="159"/>
    </row>
    <row r="714" spans="1:22" ht="13.5" thickBot="1">
      <c r="A714" s="165"/>
      <c r="B714" s="160"/>
      <c r="C714" s="160"/>
      <c r="D714" s="160"/>
      <c r="E714" s="160"/>
      <c r="F714" s="160"/>
      <c r="G714" s="160"/>
      <c r="H714" s="160"/>
      <c r="I714" s="160"/>
      <c r="J714" s="160"/>
      <c r="K714" s="160"/>
      <c r="L714" s="160"/>
      <c r="M714" s="98"/>
      <c r="N714" s="99"/>
      <c r="O714" s="100"/>
      <c r="P714" s="105"/>
      <c r="Q714" s="102"/>
      <c r="R714" s="102"/>
      <c r="S714" s="102"/>
      <c r="T714" s="103"/>
      <c r="U714" s="104"/>
      <c r="V714" s="160"/>
    </row>
    <row r="715" spans="1:22" ht="12.75">
      <c r="A715" s="163"/>
      <c r="B715" s="158"/>
      <c r="C715" s="166" t="str">
        <f>IFERROR(VLOOKUP(B715,VALIDACIÓN!A:B,2,FALSE),"INDICAR DISTRITO")</f>
        <v>INDICAR DISTRITO</v>
      </c>
      <c r="D715" s="158"/>
      <c r="E715" s="158"/>
      <c r="F715" s="158"/>
      <c r="G715" s="158"/>
      <c r="H715" s="158"/>
      <c r="I715" s="158"/>
      <c r="J715" s="161"/>
      <c r="K715" s="158"/>
      <c r="L715" s="162" t="str">
        <f>CONCATENATE(H715," - ",I715)</f>
        <v xml:space="preserve"> - </v>
      </c>
      <c r="M715" s="85" t="str">
        <f ca="1">IFERROR(__xludf.DUMMYFUNCTION("IFERROR(ArrayFormula(QUERY(TRIM('VALIDACIÓN'!$C$2:$H1254),""SELECT Col2, Col3, Col4 WHERE Col1='""&amp;L715&amp;""'"")),""COMPLETAR LOS CAMPOS DE AÑO, CUATRIMESTRE Y ORIENTACIÓN"")"),"COMPLETAR LOS CAMPOS DE AÑO, CUATRIMESTRE Y ORIENTACIÓN")</f>
        <v>COMPLETAR LOS CAMPOS DE AÑO, CUATRIMESTRE Y ORIENTACIÓN</v>
      </c>
      <c r="N715" s="86"/>
      <c r="O715" s="86"/>
      <c r="P715" s="87"/>
      <c r="Q715" s="88"/>
      <c r="R715" s="88"/>
      <c r="S715" s="88"/>
      <c r="T715" s="88"/>
      <c r="U715" s="89"/>
      <c r="V715" s="167"/>
    </row>
    <row r="716" spans="1:22" ht="12.75">
      <c r="A716" s="164"/>
      <c r="B716" s="159"/>
      <c r="C716" s="159"/>
      <c r="D716" s="159"/>
      <c r="E716" s="159"/>
      <c r="F716" s="159"/>
      <c r="G716" s="159"/>
      <c r="H716" s="159"/>
      <c r="I716" s="159"/>
      <c r="J716" s="159"/>
      <c r="K716" s="159"/>
      <c r="L716" s="159"/>
      <c r="M716" s="90"/>
      <c r="N716" s="91"/>
      <c r="O716" s="91"/>
      <c r="P716" s="92"/>
      <c r="Q716" s="94"/>
      <c r="R716" s="93"/>
      <c r="S716" s="94"/>
      <c r="T716" s="94"/>
      <c r="U716" s="95"/>
      <c r="V716" s="159"/>
    </row>
    <row r="717" spans="1:22" ht="12.75">
      <c r="A717" s="164"/>
      <c r="B717" s="159"/>
      <c r="C717" s="159"/>
      <c r="D717" s="159"/>
      <c r="E717" s="159"/>
      <c r="F717" s="159"/>
      <c r="G717" s="159"/>
      <c r="H717" s="159"/>
      <c r="I717" s="159"/>
      <c r="J717" s="159"/>
      <c r="K717" s="159"/>
      <c r="L717" s="159"/>
      <c r="M717" s="90"/>
      <c r="N717" s="91"/>
      <c r="O717" s="91"/>
      <c r="P717" s="92"/>
      <c r="Q717" s="94"/>
      <c r="R717" s="93"/>
      <c r="S717" s="94"/>
      <c r="T717" s="94"/>
      <c r="U717" s="95"/>
      <c r="V717" s="159"/>
    </row>
    <row r="718" spans="1:22" ht="12.75">
      <c r="A718" s="164"/>
      <c r="B718" s="159"/>
      <c r="C718" s="159"/>
      <c r="D718" s="159"/>
      <c r="E718" s="159"/>
      <c r="F718" s="159"/>
      <c r="G718" s="159"/>
      <c r="H718" s="159"/>
      <c r="I718" s="159"/>
      <c r="J718" s="159"/>
      <c r="K718" s="159"/>
      <c r="L718" s="159"/>
      <c r="M718" s="90"/>
      <c r="N718" s="91"/>
      <c r="O718" s="91"/>
      <c r="P718" s="96"/>
      <c r="Q718" s="94"/>
      <c r="R718" s="94"/>
      <c r="S718" s="94"/>
      <c r="T718" s="93"/>
      <c r="U718" s="97"/>
      <c r="V718" s="159"/>
    </row>
    <row r="719" spans="1:22" ht="13.5" thickBot="1">
      <c r="A719" s="165"/>
      <c r="B719" s="160"/>
      <c r="C719" s="160"/>
      <c r="D719" s="160"/>
      <c r="E719" s="160"/>
      <c r="F719" s="160"/>
      <c r="G719" s="160"/>
      <c r="H719" s="160"/>
      <c r="I719" s="160"/>
      <c r="J719" s="160"/>
      <c r="K719" s="160"/>
      <c r="L719" s="160"/>
      <c r="M719" s="98"/>
      <c r="N719" s="99"/>
      <c r="O719" s="100"/>
      <c r="P719" s="105"/>
      <c r="Q719" s="102"/>
      <c r="R719" s="102"/>
      <c r="S719" s="102"/>
      <c r="T719" s="103"/>
      <c r="U719" s="104"/>
      <c r="V719" s="160"/>
    </row>
    <row r="720" spans="1:22" ht="12.75">
      <c r="A720" s="163"/>
      <c r="B720" s="158"/>
      <c r="C720" s="166" t="str">
        <f>IFERROR(VLOOKUP(B720,VALIDACIÓN!A:B,2,FALSE),"INDICAR DISTRITO")</f>
        <v>INDICAR DISTRITO</v>
      </c>
      <c r="D720" s="158"/>
      <c r="E720" s="158"/>
      <c r="F720" s="158"/>
      <c r="G720" s="158"/>
      <c r="H720" s="158"/>
      <c r="I720" s="158"/>
      <c r="J720" s="161"/>
      <c r="K720" s="158"/>
      <c r="L720" s="162" t="str">
        <f>CONCATENATE(H720," - ",I720)</f>
        <v xml:space="preserve"> - </v>
      </c>
      <c r="M720" s="85" t="str">
        <f ca="1">IFERROR(__xludf.DUMMYFUNCTION("IFERROR(ArrayFormula(QUERY(TRIM('VALIDACIÓN'!$C$2:$H1254),""SELECT Col2, Col3, Col4 WHERE Col1='""&amp;L720&amp;""'"")),""COMPLETAR LOS CAMPOS DE AÑO, CUATRIMESTRE Y ORIENTACIÓN"")"),"COMPLETAR LOS CAMPOS DE AÑO, CUATRIMESTRE Y ORIENTACIÓN")</f>
        <v>COMPLETAR LOS CAMPOS DE AÑO, CUATRIMESTRE Y ORIENTACIÓN</v>
      </c>
      <c r="N720" s="86"/>
      <c r="O720" s="86"/>
      <c r="P720" s="87"/>
      <c r="Q720" s="88"/>
      <c r="R720" s="88"/>
      <c r="S720" s="88"/>
      <c r="T720" s="88"/>
      <c r="U720" s="89"/>
      <c r="V720" s="167"/>
    </row>
    <row r="721" spans="1:22" ht="12.75">
      <c r="A721" s="164"/>
      <c r="B721" s="159"/>
      <c r="C721" s="159"/>
      <c r="D721" s="159"/>
      <c r="E721" s="159"/>
      <c r="F721" s="159"/>
      <c r="G721" s="159"/>
      <c r="H721" s="159"/>
      <c r="I721" s="159"/>
      <c r="J721" s="159"/>
      <c r="K721" s="159"/>
      <c r="L721" s="159"/>
      <c r="M721" s="90"/>
      <c r="N721" s="91"/>
      <c r="O721" s="91"/>
      <c r="P721" s="92"/>
      <c r="Q721" s="94"/>
      <c r="R721" s="93"/>
      <c r="S721" s="94"/>
      <c r="T721" s="94"/>
      <c r="U721" s="95"/>
      <c r="V721" s="159"/>
    </row>
    <row r="722" spans="1:22" ht="12.75">
      <c r="A722" s="164"/>
      <c r="B722" s="159"/>
      <c r="C722" s="159"/>
      <c r="D722" s="159"/>
      <c r="E722" s="159"/>
      <c r="F722" s="159"/>
      <c r="G722" s="159"/>
      <c r="H722" s="159"/>
      <c r="I722" s="159"/>
      <c r="J722" s="159"/>
      <c r="K722" s="159"/>
      <c r="L722" s="159"/>
      <c r="M722" s="90"/>
      <c r="N722" s="91"/>
      <c r="O722" s="91"/>
      <c r="P722" s="92"/>
      <c r="Q722" s="94"/>
      <c r="R722" s="93"/>
      <c r="S722" s="94"/>
      <c r="T722" s="94"/>
      <c r="U722" s="95"/>
      <c r="V722" s="159"/>
    </row>
    <row r="723" spans="1:22" ht="12.75">
      <c r="A723" s="164"/>
      <c r="B723" s="159"/>
      <c r="C723" s="159"/>
      <c r="D723" s="159"/>
      <c r="E723" s="159"/>
      <c r="F723" s="159"/>
      <c r="G723" s="159"/>
      <c r="H723" s="159"/>
      <c r="I723" s="159"/>
      <c r="J723" s="159"/>
      <c r="K723" s="159"/>
      <c r="L723" s="159"/>
      <c r="M723" s="90"/>
      <c r="N723" s="91"/>
      <c r="O723" s="91"/>
      <c r="P723" s="96"/>
      <c r="Q723" s="94"/>
      <c r="R723" s="94"/>
      <c r="S723" s="94"/>
      <c r="T723" s="93"/>
      <c r="U723" s="97"/>
      <c r="V723" s="159"/>
    </row>
    <row r="724" spans="1:22" ht="13.5" thickBot="1">
      <c r="A724" s="165"/>
      <c r="B724" s="160"/>
      <c r="C724" s="160"/>
      <c r="D724" s="160"/>
      <c r="E724" s="160"/>
      <c r="F724" s="160"/>
      <c r="G724" s="160"/>
      <c r="H724" s="160"/>
      <c r="I724" s="160"/>
      <c r="J724" s="160"/>
      <c r="K724" s="160"/>
      <c r="L724" s="160"/>
      <c r="M724" s="98"/>
      <c r="N724" s="99"/>
      <c r="O724" s="100"/>
      <c r="P724" s="105"/>
      <c r="Q724" s="102"/>
      <c r="R724" s="102"/>
      <c r="S724" s="102"/>
      <c r="T724" s="103"/>
      <c r="U724" s="104"/>
      <c r="V724" s="160"/>
    </row>
    <row r="725" spans="1:22" ht="12.75">
      <c r="A725" s="163"/>
      <c r="B725" s="158"/>
      <c r="C725" s="166" t="str">
        <f>IFERROR(VLOOKUP(B725,VALIDACIÓN!A:B,2,FALSE),"INDICAR DISTRITO")</f>
        <v>INDICAR DISTRITO</v>
      </c>
      <c r="D725" s="158"/>
      <c r="E725" s="158"/>
      <c r="F725" s="158"/>
      <c r="G725" s="158"/>
      <c r="H725" s="158"/>
      <c r="I725" s="158"/>
      <c r="J725" s="161"/>
      <c r="K725" s="158"/>
      <c r="L725" s="162" t="str">
        <f>CONCATENATE(H725," - ",I725)</f>
        <v xml:space="preserve"> - </v>
      </c>
      <c r="M725" s="85" t="str">
        <f ca="1">IFERROR(__xludf.DUMMYFUNCTION("IFERROR(ArrayFormula(QUERY(TRIM('VALIDACIÓN'!$C$2:$H1254),""SELECT Col2, Col3, Col4 WHERE Col1='""&amp;L725&amp;""'"")),""COMPLETAR LOS CAMPOS DE AÑO, CUATRIMESTRE Y ORIENTACIÓN"")"),"COMPLETAR LOS CAMPOS DE AÑO, CUATRIMESTRE Y ORIENTACIÓN")</f>
        <v>COMPLETAR LOS CAMPOS DE AÑO, CUATRIMESTRE Y ORIENTACIÓN</v>
      </c>
      <c r="N725" s="86"/>
      <c r="O725" s="86"/>
      <c r="P725" s="87"/>
      <c r="Q725" s="88"/>
      <c r="R725" s="88"/>
      <c r="S725" s="88"/>
      <c r="T725" s="88"/>
      <c r="U725" s="89"/>
      <c r="V725" s="167"/>
    </row>
    <row r="726" spans="1:22" ht="12.75">
      <c r="A726" s="164"/>
      <c r="B726" s="159"/>
      <c r="C726" s="159"/>
      <c r="D726" s="159"/>
      <c r="E726" s="159"/>
      <c r="F726" s="159"/>
      <c r="G726" s="159"/>
      <c r="H726" s="159"/>
      <c r="I726" s="159"/>
      <c r="J726" s="159"/>
      <c r="K726" s="159"/>
      <c r="L726" s="159"/>
      <c r="M726" s="90"/>
      <c r="N726" s="91"/>
      <c r="O726" s="91"/>
      <c r="P726" s="92"/>
      <c r="Q726" s="94"/>
      <c r="R726" s="93"/>
      <c r="S726" s="94"/>
      <c r="T726" s="94"/>
      <c r="U726" s="95"/>
      <c r="V726" s="159"/>
    </row>
    <row r="727" spans="1:22" ht="12.75">
      <c r="A727" s="164"/>
      <c r="B727" s="159"/>
      <c r="C727" s="159"/>
      <c r="D727" s="159"/>
      <c r="E727" s="159"/>
      <c r="F727" s="159"/>
      <c r="G727" s="159"/>
      <c r="H727" s="159"/>
      <c r="I727" s="159"/>
      <c r="J727" s="159"/>
      <c r="K727" s="159"/>
      <c r="L727" s="159"/>
      <c r="M727" s="90"/>
      <c r="N727" s="91"/>
      <c r="O727" s="91"/>
      <c r="P727" s="92"/>
      <c r="Q727" s="94"/>
      <c r="R727" s="93"/>
      <c r="S727" s="94"/>
      <c r="T727" s="94"/>
      <c r="U727" s="95"/>
      <c r="V727" s="159"/>
    </row>
    <row r="728" spans="1:22" ht="12.75">
      <c r="A728" s="164"/>
      <c r="B728" s="159"/>
      <c r="C728" s="159"/>
      <c r="D728" s="159"/>
      <c r="E728" s="159"/>
      <c r="F728" s="159"/>
      <c r="G728" s="159"/>
      <c r="H728" s="159"/>
      <c r="I728" s="159"/>
      <c r="J728" s="159"/>
      <c r="K728" s="159"/>
      <c r="L728" s="159"/>
      <c r="M728" s="90"/>
      <c r="N728" s="91"/>
      <c r="O728" s="91"/>
      <c r="P728" s="96"/>
      <c r="Q728" s="94"/>
      <c r="R728" s="94"/>
      <c r="S728" s="94"/>
      <c r="T728" s="93"/>
      <c r="U728" s="97"/>
      <c r="V728" s="159"/>
    </row>
    <row r="729" spans="1:22" ht="13.5" thickBot="1">
      <c r="A729" s="165"/>
      <c r="B729" s="160"/>
      <c r="C729" s="160"/>
      <c r="D729" s="160"/>
      <c r="E729" s="160"/>
      <c r="F729" s="160"/>
      <c r="G729" s="160"/>
      <c r="H729" s="160"/>
      <c r="I729" s="160"/>
      <c r="J729" s="160"/>
      <c r="K729" s="160"/>
      <c r="L729" s="160"/>
      <c r="M729" s="98"/>
      <c r="N729" s="99"/>
      <c r="O729" s="100"/>
      <c r="P729" s="105"/>
      <c r="Q729" s="102"/>
      <c r="R729" s="102"/>
      <c r="S729" s="102"/>
      <c r="T729" s="103"/>
      <c r="U729" s="104"/>
      <c r="V729" s="160"/>
    </row>
    <row r="730" spans="1:22" ht="12.75">
      <c r="A730" s="163"/>
      <c r="B730" s="158"/>
      <c r="C730" s="166" t="str">
        <f>IFERROR(VLOOKUP(B730,VALIDACIÓN!A:B,2,FALSE),"INDICAR DISTRITO")</f>
        <v>INDICAR DISTRITO</v>
      </c>
      <c r="D730" s="158"/>
      <c r="E730" s="158"/>
      <c r="F730" s="158"/>
      <c r="G730" s="158"/>
      <c r="H730" s="158"/>
      <c r="I730" s="158"/>
      <c r="J730" s="161"/>
      <c r="K730" s="158"/>
      <c r="L730" s="162" t="str">
        <f>CONCATENATE(H730," - ",I730)</f>
        <v xml:space="preserve"> - </v>
      </c>
      <c r="M730" s="85" t="str">
        <f ca="1">IFERROR(__xludf.DUMMYFUNCTION("IFERROR(ArrayFormula(QUERY(TRIM('VALIDACIÓN'!$C$2:$H1254),""SELECT Col2, Col3, Col4 WHERE Col1='""&amp;L730&amp;""'"")),""COMPLETAR LOS CAMPOS DE AÑO, CUATRIMESTRE Y ORIENTACIÓN"")"),"COMPLETAR LOS CAMPOS DE AÑO, CUATRIMESTRE Y ORIENTACIÓN")</f>
        <v>COMPLETAR LOS CAMPOS DE AÑO, CUATRIMESTRE Y ORIENTACIÓN</v>
      </c>
      <c r="N730" s="86"/>
      <c r="O730" s="86"/>
      <c r="P730" s="87"/>
      <c r="Q730" s="88"/>
      <c r="R730" s="88"/>
      <c r="S730" s="88"/>
      <c r="T730" s="88"/>
      <c r="U730" s="89"/>
      <c r="V730" s="167"/>
    </row>
    <row r="731" spans="1:22" ht="12.75">
      <c r="A731" s="164"/>
      <c r="B731" s="159"/>
      <c r="C731" s="159"/>
      <c r="D731" s="159"/>
      <c r="E731" s="159"/>
      <c r="F731" s="159"/>
      <c r="G731" s="159"/>
      <c r="H731" s="159"/>
      <c r="I731" s="159"/>
      <c r="J731" s="159"/>
      <c r="K731" s="159"/>
      <c r="L731" s="159"/>
      <c r="M731" s="90"/>
      <c r="N731" s="91"/>
      <c r="O731" s="91"/>
      <c r="P731" s="92"/>
      <c r="Q731" s="94"/>
      <c r="R731" s="93"/>
      <c r="S731" s="94"/>
      <c r="T731" s="94"/>
      <c r="U731" s="95"/>
      <c r="V731" s="159"/>
    </row>
    <row r="732" spans="1:22" ht="12.75">
      <c r="A732" s="164"/>
      <c r="B732" s="159"/>
      <c r="C732" s="159"/>
      <c r="D732" s="159"/>
      <c r="E732" s="159"/>
      <c r="F732" s="159"/>
      <c r="G732" s="159"/>
      <c r="H732" s="159"/>
      <c r="I732" s="159"/>
      <c r="J732" s="159"/>
      <c r="K732" s="159"/>
      <c r="L732" s="159"/>
      <c r="M732" s="90"/>
      <c r="N732" s="91"/>
      <c r="O732" s="91"/>
      <c r="P732" s="92"/>
      <c r="Q732" s="94"/>
      <c r="R732" s="93"/>
      <c r="S732" s="94"/>
      <c r="T732" s="94"/>
      <c r="U732" s="95"/>
      <c r="V732" s="159"/>
    </row>
    <row r="733" spans="1:22" ht="12.75">
      <c r="A733" s="164"/>
      <c r="B733" s="159"/>
      <c r="C733" s="159"/>
      <c r="D733" s="159"/>
      <c r="E733" s="159"/>
      <c r="F733" s="159"/>
      <c r="G733" s="159"/>
      <c r="H733" s="159"/>
      <c r="I733" s="159"/>
      <c r="J733" s="159"/>
      <c r="K733" s="159"/>
      <c r="L733" s="159"/>
      <c r="M733" s="90"/>
      <c r="N733" s="91"/>
      <c r="O733" s="91"/>
      <c r="P733" s="96"/>
      <c r="Q733" s="94"/>
      <c r="R733" s="94"/>
      <c r="S733" s="94"/>
      <c r="T733" s="93"/>
      <c r="U733" s="97"/>
      <c r="V733" s="159"/>
    </row>
    <row r="734" spans="1:22" ht="13.5" thickBot="1">
      <c r="A734" s="165"/>
      <c r="B734" s="160"/>
      <c r="C734" s="160"/>
      <c r="D734" s="160"/>
      <c r="E734" s="160"/>
      <c r="F734" s="160"/>
      <c r="G734" s="160"/>
      <c r="H734" s="160"/>
      <c r="I734" s="160"/>
      <c r="J734" s="160"/>
      <c r="K734" s="160"/>
      <c r="L734" s="160"/>
      <c r="M734" s="98"/>
      <c r="N734" s="99"/>
      <c r="O734" s="100"/>
      <c r="P734" s="105"/>
      <c r="Q734" s="102"/>
      <c r="R734" s="102"/>
      <c r="S734" s="102"/>
      <c r="T734" s="103"/>
      <c r="U734" s="104"/>
      <c r="V734" s="160"/>
    </row>
    <row r="735" spans="1:22" ht="12.75">
      <c r="A735" s="163"/>
      <c r="B735" s="158"/>
      <c r="C735" s="166" t="str">
        <f>IFERROR(VLOOKUP(B735,VALIDACIÓN!A:B,2,FALSE),"INDICAR DISTRITO")</f>
        <v>INDICAR DISTRITO</v>
      </c>
      <c r="D735" s="158"/>
      <c r="E735" s="158"/>
      <c r="F735" s="158"/>
      <c r="G735" s="158"/>
      <c r="H735" s="158"/>
      <c r="I735" s="158"/>
      <c r="J735" s="161"/>
      <c r="K735" s="158"/>
      <c r="L735" s="162" t="str">
        <f>CONCATENATE(H735," - ",I735)</f>
        <v xml:space="preserve"> - </v>
      </c>
      <c r="M735" s="85" t="str">
        <f ca="1">IFERROR(__xludf.DUMMYFUNCTION("IFERROR(ArrayFormula(QUERY(TRIM('VALIDACIÓN'!$C$2:$H1254),""SELECT Col2, Col3, Col4 WHERE Col1='""&amp;L735&amp;""'"")),""COMPLETAR LOS CAMPOS DE AÑO, CUATRIMESTRE Y ORIENTACIÓN"")"),"COMPLETAR LOS CAMPOS DE AÑO, CUATRIMESTRE Y ORIENTACIÓN")</f>
        <v>COMPLETAR LOS CAMPOS DE AÑO, CUATRIMESTRE Y ORIENTACIÓN</v>
      </c>
      <c r="N735" s="86"/>
      <c r="O735" s="86"/>
      <c r="P735" s="87"/>
      <c r="Q735" s="88"/>
      <c r="R735" s="88"/>
      <c r="S735" s="88"/>
      <c r="T735" s="88"/>
      <c r="U735" s="89"/>
      <c r="V735" s="167"/>
    </row>
    <row r="736" spans="1:22" ht="12.75">
      <c r="A736" s="164"/>
      <c r="B736" s="159"/>
      <c r="C736" s="159"/>
      <c r="D736" s="159"/>
      <c r="E736" s="159"/>
      <c r="F736" s="159"/>
      <c r="G736" s="159"/>
      <c r="H736" s="159"/>
      <c r="I736" s="159"/>
      <c r="J736" s="159"/>
      <c r="K736" s="159"/>
      <c r="L736" s="159"/>
      <c r="M736" s="90"/>
      <c r="N736" s="91"/>
      <c r="O736" s="91"/>
      <c r="P736" s="92"/>
      <c r="Q736" s="94"/>
      <c r="R736" s="93"/>
      <c r="S736" s="94"/>
      <c r="T736" s="94"/>
      <c r="U736" s="95"/>
      <c r="V736" s="159"/>
    </row>
    <row r="737" spans="1:22" ht="12.75">
      <c r="A737" s="164"/>
      <c r="B737" s="159"/>
      <c r="C737" s="159"/>
      <c r="D737" s="159"/>
      <c r="E737" s="159"/>
      <c r="F737" s="159"/>
      <c r="G737" s="159"/>
      <c r="H737" s="159"/>
      <c r="I737" s="159"/>
      <c r="J737" s="159"/>
      <c r="K737" s="159"/>
      <c r="L737" s="159"/>
      <c r="M737" s="90"/>
      <c r="N737" s="91"/>
      <c r="O737" s="91"/>
      <c r="P737" s="92"/>
      <c r="Q737" s="94"/>
      <c r="R737" s="93"/>
      <c r="S737" s="94"/>
      <c r="T737" s="94"/>
      <c r="U737" s="95"/>
      <c r="V737" s="159"/>
    </row>
    <row r="738" spans="1:22" ht="12.75">
      <c r="A738" s="164"/>
      <c r="B738" s="159"/>
      <c r="C738" s="159"/>
      <c r="D738" s="159"/>
      <c r="E738" s="159"/>
      <c r="F738" s="159"/>
      <c r="G738" s="159"/>
      <c r="H738" s="159"/>
      <c r="I738" s="159"/>
      <c r="J738" s="159"/>
      <c r="K738" s="159"/>
      <c r="L738" s="159"/>
      <c r="M738" s="90"/>
      <c r="N738" s="91"/>
      <c r="O738" s="91"/>
      <c r="P738" s="96"/>
      <c r="Q738" s="94"/>
      <c r="R738" s="94"/>
      <c r="S738" s="94"/>
      <c r="T738" s="93"/>
      <c r="U738" s="97"/>
      <c r="V738" s="159"/>
    </row>
    <row r="739" spans="1:22" ht="13.5" thickBot="1">
      <c r="A739" s="165"/>
      <c r="B739" s="160"/>
      <c r="C739" s="160"/>
      <c r="D739" s="160"/>
      <c r="E739" s="160"/>
      <c r="F739" s="160"/>
      <c r="G739" s="160"/>
      <c r="H739" s="160"/>
      <c r="I739" s="160"/>
      <c r="J739" s="160"/>
      <c r="K739" s="160"/>
      <c r="L739" s="160"/>
      <c r="M739" s="98"/>
      <c r="N739" s="99"/>
      <c r="O739" s="100"/>
      <c r="P739" s="105"/>
      <c r="Q739" s="102"/>
      <c r="R739" s="102"/>
      <c r="S739" s="102"/>
      <c r="T739" s="103"/>
      <c r="U739" s="104"/>
      <c r="V739" s="160"/>
    </row>
    <row r="740" spans="1:22" ht="12.75">
      <c r="A740" s="163"/>
      <c r="B740" s="158"/>
      <c r="C740" s="166" t="str">
        <f>IFERROR(VLOOKUP(B740,VALIDACIÓN!A:B,2,FALSE),"INDICAR DISTRITO")</f>
        <v>INDICAR DISTRITO</v>
      </c>
      <c r="D740" s="158"/>
      <c r="E740" s="158"/>
      <c r="F740" s="158"/>
      <c r="G740" s="158"/>
      <c r="H740" s="158"/>
      <c r="I740" s="158"/>
      <c r="J740" s="161"/>
      <c r="K740" s="158"/>
      <c r="L740" s="162" t="str">
        <f>CONCATENATE(H740," - ",I740)</f>
        <v xml:space="preserve"> - </v>
      </c>
      <c r="M740" s="85" t="str">
        <f ca="1">IFERROR(__xludf.DUMMYFUNCTION("IFERROR(ArrayFormula(QUERY(TRIM('VALIDACIÓN'!$C$2:$H1254),""SELECT Col2, Col3, Col4 WHERE Col1='""&amp;L740&amp;""'"")),""COMPLETAR LOS CAMPOS DE AÑO, CUATRIMESTRE Y ORIENTACIÓN"")"),"COMPLETAR LOS CAMPOS DE AÑO, CUATRIMESTRE Y ORIENTACIÓN")</f>
        <v>COMPLETAR LOS CAMPOS DE AÑO, CUATRIMESTRE Y ORIENTACIÓN</v>
      </c>
      <c r="N740" s="86"/>
      <c r="O740" s="86"/>
      <c r="P740" s="87"/>
      <c r="Q740" s="88"/>
      <c r="R740" s="88"/>
      <c r="S740" s="88"/>
      <c r="T740" s="88"/>
      <c r="U740" s="89"/>
      <c r="V740" s="167"/>
    </row>
    <row r="741" spans="1:22" ht="12.75">
      <c r="A741" s="164"/>
      <c r="B741" s="159"/>
      <c r="C741" s="159"/>
      <c r="D741" s="159"/>
      <c r="E741" s="159"/>
      <c r="F741" s="159"/>
      <c r="G741" s="159"/>
      <c r="H741" s="159"/>
      <c r="I741" s="159"/>
      <c r="J741" s="159"/>
      <c r="K741" s="159"/>
      <c r="L741" s="159"/>
      <c r="M741" s="90"/>
      <c r="N741" s="91"/>
      <c r="O741" s="91"/>
      <c r="P741" s="92"/>
      <c r="Q741" s="94"/>
      <c r="R741" s="93"/>
      <c r="S741" s="94"/>
      <c r="T741" s="94"/>
      <c r="U741" s="95"/>
      <c r="V741" s="159"/>
    </row>
    <row r="742" spans="1:22" ht="12.75">
      <c r="A742" s="164"/>
      <c r="B742" s="159"/>
      <c r="C742" s="159"/>
      <c r="D742" s="159"/>
      <c r="E742" s="159"/>
      <c r="F742" s="159"/>
      <c r="G742" s="159"/>
      <c r="H742" s="159"/>
      <c r="I742" s="159"/>
      <c r="J742" s="159"/>
      <c r="K742" s="159"/>
      <c r="L742" s="159"/>
      <c r="M742" s="90"/>
      <c r="N742" s="91"/>
      <c r="O742" s="91"/>
      <c r="P742" s="92"/>
      <c r="Q742" s="94"/>
      <c r="R742" s="93"/>
      <c r="S742" s="94"/>
      <c r="T742" s="94"/>
      <c r="U742" s="95"/>
      <c r="V742" s="159"/>
    </row>
    <row r="743" spans="1:22" ht="12.75">
      <c r="A743" s="164"/>
      <c r="B743" s="159"/>
      <c r="C743" s="159"/>
      <c r="D743" s="159"/>
      <c r="E743" s="159"/>
      <c r="F743" s="159"/>
      <c r="G743" s="159"/>
      <c r="H743" s="159"/>
      <c r="I743" s="159"/>
      <c r="J743" s="159"/>
      <c r="K743" s="159"/>
      <c r="L743" s="159"/>
      <c r="M743" s="90"/>
      <c r="N743" s="91"/>
      <c r="O743" s="91"/>
      <c r="P743" s="96"/>
      <c r="Q743" s="94"/>
      <c r="R743" s="94"/>
      <c r="S743" s="94"/>
      <c r="T743" s="93"/>
      <c r="U743" s="97"/>
      <c r="V743" s="159"/>
    </row>
    <row r="744" spans="1:22" ht="13.5" thickBot="1">
      <c r="A744" s="165"/>
      <c r="B744" s="160"/>
      <c r="C744" s="160"/>
      <c r="D744" s="160"/>
      <c r="E744" s="160"/>
      <c r="F744" s="160"/>
      <c r="G744" s="160"/>
      <c r="H744" s="160"/>
      <c r="I744" s="160"/>
      <c r="J744" s="160"/>
      <c r="K744" s="160"/>
      <c r="L744" s="160"/>
      <c r="M744" s="98"/>
      <c r="N744" s="99"/>
      <c r="O744" s="100"/>
      <c r="P744" s="105"/>
      <c r="Q744" s="102"/>
      <c r="R744" s="102"/>
      <c r="S744" s="102"/>
      <c r="T744" s="103"/>
      <c r="U744" s="104"/>
      <c r="V744" s="160"/>
    </row>
    <row r="745" spans="1:22" ht="12.75">
      <c r="A745" s="163"/>
      <c r="B745" s="158"/>
      <c r="C745" s="166" t="str">
        <f>IFERROR(VLOOKUP(B745,VALIDACIÓN!A:B,2,FALSE),"INDICAR DISTRITO")</f>
        <v>INDICAR DISTRITO</v>
      </c>
      <c r="D745" s="158"/>
      <c r="E745" s="158"/>
      <c r="F745" s="158"/>
      <c r="G745" s="158"/>
      <c r="H745" s="158"/>
      <c r="I745" s="158"/>
      <c r="J745" s="161"/>
      <c r="K745" s="158"/>
      <c r="L745" s="162" t="str">
        <f>CONCATENATE(H745," - ",I745)</f>
        <v xml:space="preserve"> - </v>
      </c>
      <c r="M745" s="85" t="str">
        <f ca="1">IFERROR(__xludf.DUMMYFUNCTION("IFERROR(ArrayFormula(QUERY(TRIM('VALIDACIÓN'!$C$2:$H1254),""SELECT Col2, Col3, Col4 WHERE Col1='""&amp;L745&amp;""'"")),""COMPLETAR LOS CAMPOS DE AÑO, CUATRIMESTRE Y ORIENTACIÓN"")"),"COMPLETAR LOS CAMPOS DE AÑO, CUATRIMESTRE Y ORIENTACIÓN")</f>
        <v>COMPLETAR LOS CAMPOS DE AÑO, CUATRIMESTRE Y ORIENTACIÓN</v>
      </c>
      <c r="N745" s="86"/>
      <c r="O745" s="86"/>
      <c r="P745" s="87"/>
      <c r="Q745" s="88"/>
      <c r="R745" s="88"/>
      <c r="S745" s="88"/>
      <c r="T745" s="88"/>
      <c r="U745" s="89"/>
      <c r="V745" s="167"/>
    </row>
    <row r="746" spans="1:22" ht="12.75">
      <c r="A746" s="164"/>
      <c r="B746" s="159"/>
      <c r="C746" s="159"/>
      <c r="D746" s="159"/>
      <c r="E746" s="159"/>
      <c r="F746" s="159"/>
      <c r="G746" s="159"/>
      <c r="H746" s="159"/>
      <c r="I746" s="159"/>
      <c r="J746" s="159"/>
      <c r="K746" s="159"/>
      <c r="L746" s="159"/>
      <c r="M746" s="90"/>
      <c r="N746" s="91"/>
      <c r="O746" s="91"/>
      <c r="P746" s="92"/>
      <c r="Q746" s="94"/>
      <c r="R746" s="93"/>
      <c r="S746" s="94"/>
      <c r="T746" s="94"/>
      <c r="U746" s="95"/>
      <c r="V746" s="159"/>
    </row>
    <row r="747" spans="1:22" ht="12.75">
      <c r="A747" s="164"/>
      <c r="B747" s="159"/>
      <c r="C747" s="159"/>
      <c r="D747" s="159"/>
      <c r="E747" s="159"/>
      <c r="F747" s="159"/>
      <c r="G747" s="159"/>
      <c r="H747" s="159"/>
      <c r="I747" s="159"/>
      <c r="J747" s="159"/>
      <c r="K747" s="159"/>
      <c r="L747" s="159"/>
      <c r="M747" s="90"/>
      <c r="N747" s="91"/>
      <c r="O747" s="91"/>
      <c r="P747" s="92"/>
      <c r="Q747" s="94"/>
      <c r="R747" s="93"/>
      <c r="S747" s="94"/>
      <c r="T747" s="94"/>
      <c r="U747" s="95"/>
      <c r="V747" s="159"/>
    </row>
    <row r="748" spans="1:22" ht="12.75">
      <c r="A748" s="164"/>
      <c r="B748" s="159"/>
      <c r="C748" s="159"/>
      <c r="D748" s="159"/>
      <c r="E748" s="159"/>
      <c r="F748" s="159"/>
      <c r="G748" s="159"/>
      <c r="H748" s="159"/>
      <c r="I748" s="159"/>
      <c r="J748" s="159"/>
      <c r="K748" s="159"/>
      <c r="L748" s="159"/>
      <c r="M748" s="90"/>
      <c r="N748" s="91"/>
      <c r="O748" s="91"/>
      <c r="P748" s="96"/>
      <c r="Q748" s="94"/>
      <c r="R748" s="94"/>
      <c r="S748" s="94"/>
      <c r="T748" s="93"/>
      <c r="U748" s="97"/>
      <c r="V748" s="159"/>
    </row>
    <row r="749" spans="1:22" ht="13.5" thickBot="1">
      <c r="A749" s="165"/>
      <c r="B749" s="160"/>
      <c r="C749" s="160"/>
      <c r="D749" s="160"/>
      <c r="E749" s="160"/>
      <c r="F749" s="160"/>
      <c r="G749" s="160"/>
      <c r="H749" s="160"/>
      <c r="I749" s="160"/>
      <c r="J749" s="160"/>
      <c r="K749" s="160"/>
      <c r="L749" s="160"/>
      <c r="M749" s="98"/>
      <c r="N749" s="99"/>
      <c r="O749" s="100"/>
      <c r="P749" s="105"/>
      <c r="Q749" s="102"/>
      <c r="R749" s="102"/>
      <c r="S749" s="102"/>
      <c r="T749" s="103"/>
      <c r="U749" s="104"/>
      <c r="V749" s="160"/>
    </row>
    <row r="750" spans="1:22" ht="12.75">
      <c r="A750" s="163"/>
      <c r="B750" s="158"/>
      <c r="C750" s="166" t="str">
        <f>IFERROR(VLOOKUP(B750,VALIDACIÓN!A:B,2,FALSE),"INDICAR DISTRITO")</f>
        <v>INDICAR DISTRITO</v>
      </c>
      <c r="D750" s="158"/>
      <c r="E750" s="158"/>
      <c r="F750" s="158"/>
      <c r="G750" s="158"/>
      <c r="H750" s="158"/>
      <c r="I750" s="158"/>
      <c r="J750" s="161"/>
      <c r="K750" s="158"/>
      <c r="L750" s="162" t="str">
        <f>CONCATENATE(H750," - ",I750)</f>
        <v xml:space="preserve"> - </v>
      </c>
      <c r="M750" s="85" t="str">
        <f ca="1">IFERROR(__xludf.DUMMYFUNCTION("IFERROR(ArrayFormula(QUERY(TRIM('VALIDACIÓN'!$C$2:$H1254),""SELECT Col2, Col3, Col4 WHERE Col1='""&amp;L750&amp;""'"")),""COMPLETAR LOS CAMPOS DE AÑO, CUATRIMESTRE Y ORIENTACIÓN"")"),"COMPLETAR LOS CAMPOS DE AÑO, CUATRIMESTRE Y ORIENTACIÓN")</f>
        <v>COMPLETAR LOS CAMPOS DE AÑO, CUATRIMESTRE Y ORIENTACIÓN</v>
      </c>
      <c r="N750" s="86"/>
      <c r="O750" s="86"/>
      <c r="P750" s="87"/>
      <c r="Q750" s="88"/>
      <c r="R750" s="88"/>
      <c r="S750" s="88"/>
      <c r="T750" s="88"/>
      <c r="U750" s="89"/>
      <c r="V750" s="167"/>
    </row>
    <row r="751" spans="1:22" ht="12.75">
      <c r="A751" s="164"/>
      <c r="B751" s="159"/>
      <c r="C751" s="159"/>
      <c r="D751" s="159"/>
      <c r="E751" s="159"/>
      <c r="F751" s="159"/>
      <c r="G751" s="159"/>
      <c r="H751" s="159"/>
      <c r="I751" s="159"/>
      <c r="J751" s="159"/>
      <c r="K751" s="159"/>
      <c r="L751" s="159"/>
      <c r="M751" s="90"/>
      <c r="N751" s="91"/>
      <c r="O751" s="91"/>
      <c r="P751" s="92"/>
      <c r="Q751" s="94"/>
      <c r="R751" s="93"/>
      <c r="S751" s="94"/>
      <c r="T751" s="94"/>
      <c r="U751" s="95"/>
      <c r="V751" s="159"/>
    </row>
    <row r="752" spans="1:22" ht="12.75">
      <c r="A752" s="164"/>
      <c r="B752" s="159"/>
      <c r="C752" s="159"/>
      <c r="D752" s="159"/>
      <c r="E752" s="159"/>
      <c r="F752" s="159"/>
      <c r="G752" s="159"/>
      <c r="H752" s="159"/>
      <c r="I752" s="159"/>
      <c r="J752" s="159"/>
      <c r="K752" s="159"/>
      <c r="L752" s="159"/>
      <c r="M752" s="90"/>
      <c r="N752" s="91"/>
      <c r="O752" s="91"/>
      <c r="P752" s="92"/>
      <c r="Q752" s="94"/>
      <c r="R752" s="93"/>
      <c r="S752" s="94"/>
      <c r="T752" s="94"/>
      <c r="U752" s="95"/>
      <c r="V752" s="159"/>
    </row>
    <row r="753" spans="1:22" ht="12.75">
      <c r="A753" s="164"/>
      <c r="B753" s="159"/>
      <c r="C753" s="159"/>
      <c r="D753" s="159"/>
      <c r="E753" s="159"/>
      <c r="F753" s="159"/>
      <c r="G753" s="159"/>
      <c r="H753" s="159"/>
      <c r="I753" s="159"/>
      <c r="J753" s="159"/>
      <c r="K753" s="159"/>
      <c r="L753" s="159"/>
      <c r="M753" s="90"/>
      <c r="N753" s="91"/>
      <c r="O753" s="91"/>
      <c r="P753" s="96"/>
      <c r="Q753" s="94"/>
      <c r="R753" s="94"/>
      <c r="S753" s="94"/>
      <c r="T753" s="93"/>
      <c r="U753" s="97"/>
      <c r="V753" s="159"/>
    </row>
    <row r="754" spans="1:22" ht="13.5" thickBot="1">
      <c r="A754" s="165"/>
      <c r="B754" s="160"/>
      <c r="C754" s="160"/>
      <c r="D754" s="160"/>
      <c r="E754" s="160"/>
      <c r="F754" s="160"/>
      <c r="G754" s="160"/>
      <c r="H754" s="160"/>
      <c r="I754" s="160"/>
      <c r="J754" s="160"/>
      <c r="K754" s="160"/>
      <c r="L754" s="160"/>
      <c r="M754" s="98"/>
      <c r="N754" s="99"/>
      <c r="O754" s="100"/>
      <c r="P754" s="105"/>
      <c r="Q754" s="102"/>
      <c r="R754" s="102"/>
      <c r="S754" s="102"/>
      <c r="T754" s="103"/>
      <c r="U754" s="104"/>
      <c r="V754" s="160"/>
    </row>
    <row r="755" spans="1:22" ht="12.75">
      <c r="A755" s="163"/>
      <c r="B755" s="158"/>
      <c r="C755" s="166" t="str">
        <f>IFERROR(VLOOKUP(B755,VALIDACIÓN!A:B,2,FALSE),"INDICAR DISTRITO")</f>
        <v>INDICAR DISTRITO</v>
      </c>
      <c r="D755" s="158"/>
      <c r="E755" s="158"/>
      <c r="F755" s="158"/>
      <c r="G755" s="158"/>
      <c r="H755" s="158"/>
      <c r="I755" s="158"/>
      <c r="J755" s="161"/>
      <c r="K755" s="158"/>
      <c r="L755" s="162" t="str">
        <f>CONCATENATE(H755," - ",I755)</f>
        <v xml:space="preserve"> - </v>
      </c>
      <c r="M755" s="85" t="str">
        <f ca="1">IFERROR(__xludf.DUMMYFUNCTION("IFERROR(ArrayFormula(QUERY(TRIM('VALIDACIÓN'!$C$2:$H1254),""SELECT Col2, Col3, Col4 WHERE Col1='""&amp;L755&amp;""'"")),""COMPLETAR LOS CAMPOS DE AÑO, CUATRIMESTRE Y ORIENTACIÓN"")"),"COMPLETAR LOS CAMPOS DE AÑO, CUATRIMESTRE Y ORIENTACIÓN")</f>
        <v>COMPLETAR LOS CAMPOS DE AÑO, CUATRIMESTRE Y ORIENTACIÓN</v>
      </c>
      <c r="N755" s="86"/>
      <c r="O755" s="86"/>
      <c r="P755" s="87"/>
      <c r="Q755" s="88"/>
      <c r="R755" s="88"/>
      <c r="S755" s="88"/>
      <c r="T755" s="88"/>
      <c r="U755" s="89"/>
      <c r="V755" s="167"/>
    </row>
    <row r="756" spans="1:22" ht="12.75">
      <c r="A756" s="164"/>
      <c r="B756" s="159"/>
      <c r="C756" s="159"/>
      <c r="D756" s="159"/>
      <c r="E756" s="159"/>
      <c r="F756" s="159"/>
      <c r="G756" s="159"/>
      <c r="H756" s="159"/>
      <c r="I756" s="159"/>
      <c r="J756" s="159"/>
      <c r="K756" s="159"/>
      <c r="L756" s="159"/>
      <c r="M756" s="90"/>
      <c r="N756" s="91"/>
      <c r="O756" s="91"/>
      <c r="P756" s="92"/>
      <c r="Q756" s="94"/>
      <c r="R756" s="93"/>
      <c r="S756" s="94"/>
      <c r="T756" s="94"/>
      <c r="U756" s="95"/>
      <c r="V756" s="159"/>
    </row>
    <row r="757" spans="1:22" ht="12.75">
      <c r="A757" s="164"/>
      <c r="B757" s="159"/>
      <c r="C757" s="159"/>
      <c r="D757" s="159"/>
      <c r="E757" s="159"/>
      <c r="F757" s="159"/>
      <c r="G757" s="159"/>
      <c r="H757" s="159"/>
      <c r="I757" s="159"/>
      <c r="J757" s="159"/>
      <c r="K757" s="159"/>
      <c r="L757" s="159"/>
      <c r="M757" s="90"/>
      <c r="N757" s="91"/>
      <c r="O757" s="91"/>
      <c r="P757" s="92"/>
      <c r="Q757" s="94"/>
      <c r="R757" s="93"/>
      <c r="S757" s="94"/>
      <c r="T757" s="94"/>
      <c r="U757" s="95"/>
      <c r="V757" s="159"/>
    </row>
    <row r="758" spans="1:22" ht="12.75">
      <c r="A758" s="164"/>
      <c r="B758" s="159"/>
      <c r="C758" s="159"/>
      <c r="D758" s="159"/>
      <c r="E758" s="159"/>
      <c r="F758" s="159"/>
      <c r="G758" s="159"/>
      <c r="H758" s="159"/>
      <c r="I758" s="159"/>
      <c r="J758" s="159"/>
      <c r="K758" s="159"/>
      <c r="L758" s="159"/>
      <c r="M758" s="90"/>
      <c r="N758" s="91"/>
      <c r="O758" s="91"/>
      <c r="P758" s="96"/>
      <c r="Q758" s="94"/>
      <c r="R758" s="94"/>
      <c r="S758" s="94"/>
      <c r="T758" s="93"/>
      <c r="U758" s="97"/>
      <c r="V758" s="159"/>
    </row>
    <row r="759" spans="1:22" ht="13.5" thickBot="1">
      <c r="A759" s="165"/>
      <c r="B759" s="160"/>
      <c r="C759" s="160"/>
      <c r="D759" s="160"/>
      <c r="E759" s="160"/>
      <c r="F759" s="160"/>
      <c r="G759" s="160"/>
      <c r="H759" s="160"/>
      <c r="I759" s="160"/>
      <c r="J759" s="160"/>
      <c r="K759" s="160"/>
      <c r="L759" s="160"/>
      <c r="M759" s="98"/>
      <c r="N759" s="99"/>
      <c r="O759" s="100"/>
      <c r="P759" s="105"/>
      <c r="Q759" s="102"/>
      <c r="R759" s="102"/>
      <c r="S759" s="102"/>
      <c r="T759" s="103"/>
      <c r="U759" s="104"/>
      <c r="V759" s="160"/>
    </row>
    <row r="760" spans="1:22" ht="12.75">
      <c r="A760" s="163"/>
      <c r="B760" s="158"/>
      <c r="C760" s="166" t="str">
        <f>IFERROR(VLOOKUP(B760,VALIDACIÓN!A:B,2,FALSE),"INDICAR DISTRITO")</f>
        <v>INDICAR DISTRITO</v>
      </c>
      <c r="D760" s="158"/>
      <c r="E760" s="158"/>
      <c r="F760" s="158"/>
      <c r="G760" s="158"/>
      <c r="H760" s="158"/>
      <c r="I760" s="158"/>
      <c r="J760" s="161"/>
      <c r="K760" s="158"/>
      <c r="L760" s="162" t="str">
        <f>CONCATENATE(H760," - ",I760)</f>
        <v xml:space="preserve"> - </v>
      </c>
      <c r="M760" s="85" t="str">
        <f ca="1">IFERROR(__xludf.DUMMYFUNCTION("IFERROR(ArrayFormula(QUERY(TRIM('VALIDACIÓN'!$C$2:$H1254),""SELECT Col2, Col3, Col4 WHERE Col1='""&amp;L760&amp;""'"")),""COMPLETAR LOS CAMPOS DE AÑO, CUATRIMESTRE Y ORIENTACIÓN"")"),"COMPLETAR LOS CAMPOS DE AÑO, CUATRIMESTRE Y ORIENTACIÓN")</f>
        <v>COMPLETAR LOS CAMPOS DE AÑO, CUATRIMESTRE Y ORIENTACIÓN</v>
      </c>
      <c r="N760" s="86"/>
      <c r="O760" s="86"/>
      <c r="P760" s="87"/>
      <c r="Q760" s="88"/>
      <c r="R760" s="88"/>
      <c r="S760" s="88"/>
      <c r="T760" s="88"/>
      <c r="U760" s="89"/>
      <c r="V760" s="167"/>
    </row>
    <row r="761" spans="1:22" ht="12.75">
      <c r="A761" s="164"/>
      <c r="B761" s="159"/>
      <c r="C761" s="159"/>
      <c r="D761" s="159"/>
      <c r="E761" s="159"/>
      <c r="F761" s="159"/>
      <c r="G761" s="159"/>
      <c r="H761" s="159"/>
      <c r="I761" s="159"/>
      <c r="J761" s="159"/>
      <c r="K761" s="159"/>
      <c r="L761" s="159"/>
      <c r="M761" s="90"/>
      <c r="N761" s="91"/>
      <c r="O761" s="91"/>
      <c r="P761" s="92"/>
      <c r="Q761" s="94"/>
      <c r="R761" s="93"/>
      <c r="S761" s="94"/>
      <c r="T761" s="94"/>
      <c r="U761" s="95"/>
      <c r="V761" s="159"/>
    </row>
    <row r="762" spans="1:22" ht="12.75">
      <c r="A762" s="164"/>
      <c r="B762" s="159"/>
      <c r="C762" s="159"/>
      <c r="D762" s="159"/>
      <c r="E762" s="159"/>
      <c r="F762" s="159"/>
      <c r="G762" s="159"/>
      <c r="H762" s="159"/>
      <c r="I762" s="159"/>
      <c r="J762" s="159"/>
      <c r="K762" s="159"/>
      <c r="L762" s="159"/>
      <c r="M762" s="90"/>
      <c r="N762" s="91"/>
      <c r="O762" s="91"/>
      <c r="P762" s="92"/>
      <c r="Q762" s="94"/>
      <c r="R762" s="93"/>
      <c r="S762" s="94"/>
      <c r="T762" s="94"/>
      <c r="U762" s="95"/>
      <c r="V762" s="159"/>
    </row>
    <row r="763" spans="1:22" ht="12.75">
      <c r="A763" s="164"/>
      <c r="B763" s="159"/>
      <c r="C763" s="159"/>
      <c r="D763" s="159"/>
      <c r="E763" s="159"/>
      <c r="F763" s="159"/>
      <c r="G763" s="159"/>
      <c r="H763" s="159"/>
      <c r="I763" s="159"/>
      <c r="J763" s="159"/>
      <c r="K763" s="159"/>
      <c r="L763" s="159"/>
      <c r="M763" s="90"/>
      <c r="N763" s="91"/>
      <c r="O763" s="91"/>
      <c r="P763" s="96"/>
      <c r="Q763" s="94"/>
      <c r="R763" s="94"/>
      <c r="S763" s="94"/>
      <c r="T763" s="93"/>
      <c r="U763" s="97"/>
      <c r="V763" s="159"/>
    </row>
    <row r="764" spans="1:22" ht="13.5" thickBot="1">
      <c r="A764" s="165"/>
      <c r="B764" s="160"/>
      <c r="C764" s="160"/>
      <c r="D764" s="160"/>
      <c r="E764" s="160"/>
      <c r="F764" s="160"/>
      <c r="G764" s="160"/>
      <c r="H764" s="160"/>
      <c r="I764" s="160"/>
      <c r="J764" s="160"/>
      <c r="K764" s="160"/>
      <c r="L764" s="160"/>
      <c r="M764" s="98"/>
      <c r="N764" s="99"/>
      <c r="O764" s="100"/>
      <c r="P764" s="105"/>
      <c r="Q764" s="102"/>
      <c r="R764" s="102"/>
      <c r="S764" s="102"/>
      <c r="T764" s="103"/>
      <c r="U764" s="104"/>
      <c r="V764" s="160"/>
    </row>
    <row r="765" spans="1:22" ht="12.75">
      <c r="A765" s="163"/>
      <c r="B765" s="158"/>
      <c r="C765" s="166" t="str">
        <f>IFERROR(VLOOKUP(B765,VALIDACIÓN!A:B,2,FALSE),"INDICAR DISTRITO")</f>
        <v>INDICAR DISTRITO</v>
      </c>
      <c r="D765" s="158"/>
      <c r="E765" s="158"/>
      <c r="F765" s="158"/>
      <c r="G765" s="158"/>
      <c r="H765" s="158"/>
      <c r="I765" s="158"/>
      <c r="J765" s="161"/>
      <c r="K765" s="158"/>
      <c r="L765" s="162" t="str">
        <f>CONCATENATE(H765," - ",I765)</f>
        <v xml:space="preserve"> - </v>
      </c>
      <c r="M765" s="85" t="str">
        <f ca="1">IFERROR(__xludf.DUMMYFUNCTION("IFERROR(ArrayFormula(QUERY(TRIM('VALIDACIÓN'!$C$2:$H1254),""SELECT Col2, Col3, Col4 WHERE Col1='""&amp;L765&amp;""'"")),""COMPLETAR LOS CAMPOS DE AÑO, CUATRIMESTRE Y ORIENTACIÓN"")"),"COMPLETAR LOS CAMPOS DE AÑO, CUATRIMESTRE Y ORIENTACIÓN")</f>
        <v>COMPLETAR LOS CAMPOS DE AÑO, CUATRIMESTRE Y ORIENTACIÓN</v>
      </c>
      <c r="N765" s="86"/>
      <c r="O765" s="86"/>
      <c r="P765" s="87"/>
      <c r="Q765" s="88"/>
      <c r="R765" s="88"/>
      <c r="S765" s="88"/>
      <c r="T765" s="88"/>
      <c r="U765" s="89"/>
      <c r="V765" s="167"/>
    </row>
    <row r="766" spans="1:22" ht="12.75">
      <c r="A766" s="164"/>
      <c r="B766" s="159"/>
      <c r="C766" s="159"/>
      <c r="D766" s="159"/>
      <c r="E766" s="159"/>
      <c r="F766" s="159"/>
      <c r="G766" s="159"/>
      <c r="H766" s="159"/>
      <c r="I766" s="159"/>
      <c r="J766" s="159"/>
      <c r="K766" s="159"/>
      <c r="L766" s="159"/>
      <c r="M766" s="90"/>
      <c r="N766" s="91"/>
      <c r="O766" s="91"/>
      <c r="P766" s="92"/>
      <c r="Q766" s="94"/>
      <c r="R766" s="93"/>
      <c r="S766" s="94"/>
      <c r="T766" s="94"/>
      <c r="U766" s="95"/>
      <c r="V766" s="159"/>
    </row>
    <row r="767" spans="1:22" ht="12.75">
      <c r="A767" s="164"/>
      <c r="B767" s="159"/>
      <c r="C767" s="159"/>
      <c r="D767" s="159"/>
      <c r="E767" s="159"/>
      <c r="F767" s="159"/>
      <c r="G767" s="159"/>
      <c r="H767" s="159"/>
      <c r="I767" s="159"/>
      <c r="J767" s="159"/>
      <c r="K767" s="159"/>
      <c r="L767" s="159"/>
      <c r="M767" s="90"/>
      <c r="N767" s="91"/>
      <c r="O767" s="91"/>
      <c r="P767" s="92"/>
      <c r="Q767" s="94"/>
      <c r="R767" s="93"/>
      <c r="S767" s="94"/>
      <c r="T767" s="94"/>
      <c r="U767" s="95"/>
      <c r="V767" s="159"/>
    </row>
    <row r="768" spans="1:22" ht="12.75">
      <c r="A768" s="164"/>
      <c r="B768" s="159"/>
      <c r="C768" s="159"/>
      <c r="D768" s="159"/>
      <c r="E768" s="159"/>
      <c r="F768" s="159"/>
      <c r="G768" s="159"/>
      <c r="H768" s="159"/>
      <c r="I768" s="159"/>
      <c r="J768" s="159"/>
      <c r="K768" s="159"/>
      <c r="L768" s="159"/>
      <c r="M768" s="90"/>
      <c r="N768" s="91"/>
      <c r="O768" s="91"/>
      <c r="P768" s="96"/>
      <c r="Q768" s="94"/>
      <c r="R768" s="94"/>
      <c r="S768" s="94"/>
      <c r="T768" s="93"/>
      <c r="U768" s="97"/>
      <c r="V768" s="159"/>
    </row>
    <row r="769" spans="1:22" ht="13.5" thickBot="1">
      <c r="A769" s="165"/>
      <c r="B769" s="160"/>
      <c r="C769" s="160"/>
      <c r="D769" s="160"/>
      <c r="E769" s="160"/>
      <c r="F769" s="160"/>
      <c r="G769" s="160"/>
      <c r="H769" s="160"/>
      <c r="I769" s="160"/>
      <c r="J769" s="160"/>
      <c r="K769" s="160"/>
      <c r="L769" s="160"/>
      <c r="M769" s="98"/>
      <c r="N769" s="99"/>
      <c r="O769" s="100"/>
      <c r="P769" s="105"/>
      <c r="Q769" s="102"/>
      <c r="R769" s="102"/>
      <c r="S769" s="102"/>
      <c r="T769" s="103"/>
      <c r="U769" s="104"/>
      <c r="V769" s="160"/>
    </row>
    <row r="770" spans="1:22" ht="12.75">
      <c r="A770" s="163"/>
      <c r="B770" s="158"/>
      <c r="C770" s="166" t="str">
        <f>IFERROR(VLOOKUP(B770,VALIDACIÓN!A:B,2,FALSE),"INDICAR DISTRITO")</f>
        <v>INDICAR DISTRITO</v>
      </c>
      <c r="D770" s="158"/>
      <c r="E770" s="158"/>
      <c r="F770" s="158"/>
      <c r="G770" s="158"/>
      <c r="H770" s="158"/>
      <c r="I770" s="158"/>
      <c r="J770" s="161"/>
      <c r="K770" s="158"/>
      <c r="L770" s="162" t="str">
        <f>CONCATENATE(H770," - ",I770)</f>
        <v xml:space="preserve"> - </v>
      </c>
      <c r="M770" s="85" t="str">
        <f ca="1">IFERROR(__xludf.DUMMYFUNCTION("IFERROR(ArrayFormula(QUERY(TRIM('VALIDACIÓN'!$C$2:$H1254),""SELECT Col2, Col3, Col4 WHERE Col1='""&amp;L770&amp;""'"")),""COMPLETAR LOS CAMPOS DE AÑO, CUATRIMESTRE Y ORIENTACIÓN"")"),"COMPLETAR LOS CAMPOS DE AÑO, CUATRIMESTRE Y ORIENTACIÓN")</f>
        <v>COMPLETAR LOS CAMPOS DE AÑO, CUATRIMESTRE Y ORIENTACIÓN</v>
      </c>
      <c r="N770" s="86"/>
      <c r="O770" s="86"/>
      <c r="P770" s="87"/>
      <c r="Q770" s="88"/>
      <c r="R770" s="88"/>
      <c r="S770" s="88"/>
      <c r="T770" s="88"/>
      <c r="U770" s="89"/>
      <c r="V770" s="167"/>
    </row>
    <row r="771" spans="1:22" ht="12.75">
      <c r="A771" s="164"/>
      <c r="B771" s="159"/>
      <c r="C771" s="159"/>
      <c r="D771" s="159"/>
      <c r="E771" s="159"/>
      <c r="F771" s="159"/>
      <c r="G771" s="159"/>
      <c r="H771" s="159"/>
      <c r="I771" s="159"/>
      <c r="J771" s="159"/>
      <c r="K771" s="159"/>
      <c r="L771" s="159"/>
      <c r="M771" s="90"/>
      <c r="N771" s="91"/>
      <c r="O771" s="91"/>
      <c r="P771" s="92"/>
      <c r="Q771" s="94"/>
      <c r="R771" s="93"/>
      <c r="S771" s="94"/>
      <c r="T771" s="94"/>
      <c r="U771" s="95"/>
      <c r="V771" s="159"/>
    </row>
    <row r="772" spans="1:22" ht="12.75">
      <c r="A772" s="164"/>
      <c r="B772" s="159"/>
      <c r="C772" s="159"/>
      <c r="D772" s="159"/>
      <c r="E772" s="159"/>
      <c r="F772" s="159"/>
      <c r="G772" s="159"/>
      <c r="H772" s="159"/>
      <c r="I772" s="159"/>
      <c r="J772" s="159"/>
      <c r="K772" s="159"/>
      <c r="L772" s="159"/>
      <c r="M772" s="90"/>
      <c r="N772" s="91"/>
      <c r="O772" s="91"/>
      <c r="P772" s="92"/>
      <c r="Q772" s="94"/>
      <c r="R772" s="93"/>
      <c r="S772" s="94"/>
      <c r="T772" s="94"/>
      <c r="U772" s="95"/>
      <c r="V772" s="159"/>
    </row>
    <row r="773" spans="1:22" ht="12.75">
      <c r="A773" s="164"/>
      <c r="B773" s="159"/>
      <c r="C773" s="159"/>
      <c r="D773" s="159"/>
      <c r="E773" s="159"/>
      <c r="F773" s="159"/>
      <c r="G773" s="159"/>
      <c r="H773" s="159"/>
      <c r="I773" s="159"/>
      <c r="J773" s="159"/>
      <c r="K773" s="159"/>
      <c r="L773" s="159"/>
      <c r="M773" s="90"/>
      <c r="N773" s="91"/>
      <c r="O773" s="91"/>
      <c r="P773" s="96"/>
      <c r="Q773" s="94"/>
      <c r="R773" s="94"/>
      <c r="S773" s="94"/>
      <c r="T773" s="93"/>
      <c r="U773" s="97"/>
      <c r="V773" s="159"/>
    </row>
    <row r="774" spans="1:22" ht="13.5" thickBot="1">
      <c r="A774" s="165"/>
      <c r="B774" s="160"/>
      <c r="C774" s="160"/>
      <c r="D774" s="160"/>
      <c r="E774" s="160"/>
      <c r="F774" s="160"/>
      <c r="G774" s="160"/>
      <c r="H774" s="160"/>
      <c r="I774" s="160"/>
      <c r="J774" s="160"/>
      <c r="K774" s="160"/>
      <c r="L774" s="160"/>
      <c r="M774" s="98"/>
      <c r="N774" s="99"/>
      <c r="O774" s="100"/>
      <c r="P774" s="105"/>
      <c r="Q774" s="102"/>
      <c r="R774" s="102"/>
      <c r="S774" s="102"/>
      <c r="T774" s="103"/>
      <c r="U774" s="104"/>
      <c r="V774" s="160"/>
    </row>
    <row r="775" spans="1:22" ht="12.75">
      <c r="A775" s="163"/>
      <c r="B775" s="158"/>
      <c r="C775" s="166" t="str">
        <f>IFERROR(VLOOKUP(B775,VALIDACIÓN!A:B,2,FALSE),"INDICAR DISTRITO")</f>
        <v>INDICAR DISTRITO</v>
      </c>
      <c r="D775" s="158"/>
      <c r="E775" s="158"/>
      <c r="F775" s="158"/>
      <c r="G775" s="158"/>
      <c r="H775" s="158"/>
      <c r="I775" s="158"/>
      <c r="J775" s="161"/>
      <c r="K775" s="158"/>
      <c r="L775" s="162" t="str">
        <f>CONCATENATE(H775," - ",I775)</f>
        <v xml:space="preserve"> - </v>
      </c>
      <c r="M775" s="85" t="str">
        <f ca="1">IFERROR(__xludf.DUMMYFUNCTION("IFERROR(ArrayFormula(QUERY(TRIM('VALIDACIÓN'!$C$2:$H1254),""SELECT Col2, Col3, Col4 WHERE Col1='""&amp;L775&amp;""'"")),""COMPLETAR LOS CAMPOS DE AÑO, CUATRIMESTRE Y ORIENTACIÓN"")"),"COMPLETAR LOS CAMPOS DE AÑO, CUATRIMESTRE Y ORIENTACIÓN")</f>
        <v>COMPLETAR LOS CAMPOS DE AÑO, CUATRIMESTRE Y ORIENTACIÓN</v>
      </c>
      <c r="N775" s="86"/>
      <c r="O775" s="86"/>
      <c r="P775" s="87"/>
      <c r="Q775" s="88"/>
      <c r="R775" s="88"/>
      <c r="S775" s="88"/>
      <c r="T775" s="88"/>
      <c r="U775" s="89"/>
      <c r="V775" s="167"/>
    </row>
    <row r="776" spans="1:22" ht="12.75">
      <c r="A776" s="164"/>
      <c r="B776" s="159"/>
      <c r="C776" s="159"/>
      <c r="D776" s="159"/>
      <c r="E776" s="159"/>
      <c r="F776" s="159"/>
      <c r="G776" s="159"/>
      <c r="H776" s="159"/>
      <c r="I776" s="159"/>
      <c r="J776" s="159"/>
      <c r="K776" s="159"/>
      <c r="L776" s="159"/>
      <c r="M776" s="90"/>
      <c r="N776" s="91"/>
      <c r="O776" s="91"/>
      <c r="P776" s="92"/>
      <c r="Q776" s="94"/>
      <c r="R776" s="93"/>
      <c r="S776" s="94"/>
      <c r="T776" s="94"/>
      <c r="U776" s="95"/>
      <c r="V776" s="159"/>
    </row>
    <row r="777" spans="1:22" ht="12.75">
      <c r="A777" s="164"/>
      <c r="B777" s="159"/>
      <c r="C777" s="159"/>
      <c r="D777" s="159"/>
      <c r="E777" s="159"/>
      <c r="F777" s="159"/>
      <c r="G777" s="159"/>
      <c r="H777" s="159"/>
      <c r="I777" s="159"/>
      <c r="J777" s="159"/>
      <c r="K777" s="159"/>
      <c r="L777" s="159"/>
      <c r="M777" s="90"/>
      <c r="N777" s="91"/>
      <c r="O777" s="91"/>
      <c r="P777" s="92"/>
      <c r="Q777" s="94"/>
      <c r="R777" s="93"/>
      <c r="S777" s="94"/>
      <c r="T777" s="94"/>
      <c r="U777" s="95"/>
      <c r="V777" s="159"/>
    </row>
    <row r="778" spans="1:22" ht="12.75">
      <c r="A778" s="164"/>
      <c r="B778" s="159"/>
      <c r="C778" s="159"/>
      <c r="D778" s="159"/>
      <c r="E778" s="159"/>
      <c r="F778" s="159"/>
      <c r="G778" s="159"/>
      <c r="H778" s="159"/>
      <c r="I778" s="159"/>
      <c r="J778" s="159"/>
      <c r="K778" s="159"/>
      <c r="L778" s="159"/>
      <c r="M778" s="90"/>
      <c r="N778" s="91"/>
      <c r="O778" s="91"/>
      <c r="P778" s="96"/>
      <c r="Q778" s="94"/>
      <c r="R778" s="94"/>
      <c r="S778" s="94"/>
      <c r="T778" s="93"/>
      <c r="U778" s="97"/>
      <c r="V778" s="159"/>
    </row>
    <row r="779" spans="1:22" ht="13.5" thickBot="1">
      <c r="A779" s="165"/>
      <c r="B779" s="160"/>
      <c r="C779" s="160"/>
      <c r="D779" s="160"/>
      <c r="E779" s="160"/>
      <c r="F779" s="160"/>
      <c r="G779" s="160"/>
      <c r="H779" s="160"/>
      <c r="I779" s="160"/>
      <c r="J779" s="160"/>
      <c r="K779" s="160"/>
      <c r="L779" s="160"/>
      <c r="M779" s="98"/>
      <c r="N779" s="99"/>
      <c r="O779" s="100"/>
      <c r="P779" s="105"/>
      <c r="Q779" s="102"/>
      <c r="R779" s="102"/>
      <c r="S779" s="102"/>
      <c r="T779" s="103"/>
      <c r="U779" s="104"/>
      <c r="V779" s="160"/>
    </row>
    <row r="780" spans="1:22" ht="12.75">
      <c r="A780" s="163"/>
      <c r="B780" s="158"/>
      <c r="C780" s="166" t="str">
        <f>IFERROR(VLOOKUP(B780,VALIDACIÓN!A:B,2,FALSE),"INDICAR DISTRITO")</f>
        <v>INDICAR DISTRITO</v>
      </c>
      <c r="D780" s="158"/>
      <c r="E780" s="158"/>
      <c r="F780" s="158"/>
      <c r="G780" s="158"/>
      <c r="H780" s="158"/>
      <c r="I780" s="158"/>
      <c r="J780" s="161"/>
      <c r="K780" s="158"/>
      <c r="L780" s="162" t="str">
        <f>CONCATENATE(H780," - ",I780)</f>
        <v xml:space="preserve"> - </v>
      </c>
      <c r="M780" s="85" t="str">
        <f ca="1">IFERROR(__xludf.DUMMYFUNCTION("IFERROR(ArrayFormula(QUERY(TRIM('VALIDACIÓN'!$C$2:$H1254),""SELECT Col2, Col3, Col4 WHERE Col1='""&amp;L780&amp;""'"")),""COMPLETAR LOS CAMPOS DE AÑO, CUATRIMESTRE Y ORIENTACIÓN"")"),"COMPLETAR LOS CAMPOS DE AÑO, CUATRIMESTRE Y ORIENTACIÓN")</f>
        <v>COMPLETAR LOS CAMPOS DE AÑO, CUATRIMESTRE Y ORIENTACIÓN</v>
      </c>
      <c r="N780" s="86"/>
      <c r="O780" s="86"/>
      <c r="P780" s="87"/>
      <c r="Q780" s="88"/>
      <c r="R780" s="88"/>
      <c r="S780" s="88"/>
      <c r="T780" s="88"/>
      <c r="U780" s="89"/>
      <c r="V780" s="167"/>
    </row>
    <row r="781" spans="1:22" ht="12.75">
      <c r="A781" s="164"/>
      <c r="B781" s="159"/>
      <c r="C781" s="159"/>
      <c r="D781" s="159"/>
      <c r="E781" s="159"/>
      <c r="F781" s="159"/>
      <c r="G781" s="159"/>
      <c r="H781" s="159"/>
      <c r="I781" s="159"/>
      <c r="J781" s="159"/>
      <c r="K781" s="159"/>
      <c r="L781" s="159"/>
      <c r="M781" s="90"/>
      <c r="N781" s="91"/>
      <c r="O781" s="91"/>
      <c r="P781" s="92"/>
      <c r="Q781" s="94"/>
      <c r="R781" s="93"/>
      <c r="S781" s="94"/>
      <c r="T781" s="94"/>
      <c r="U781" s="95"/>
      <c r="V781" s="159"/>
    </row>
    <row r="782" spans="1:22" ht="12.75">
      <c r="A782" s="164"/>
      <c r="B782" s="159"/>
      <c r="C782" s="159"/>
      <c r="D782" s="159"/>
      <c r="E782" s="159"/>
      <c r="F782" s="159"/>
      <c r="G782" s="159"/>
      <c r="H782" s="159"/>
      <c r="I782" s="159"/>
      <c r="J782" s="159"/>
      <c r="K782" s="159"/>
      <c r="L782" s="159"/>
      <c r="M782" s="90"/>
      <c r="N782" s="91"/>
      <c r="O782" s="91"/>
      <c r="P782" s="92"/>
      <c r="Q782" s="94"/>
      <c r="R782" s="93"/>
      <c r="S782" s="94"/>
      <c r="T782" s="94"/>
      <c r="U782" s="95"/>
      <c r="V782" s="159"/>
    </row>
    <row r="783" spans="1:22" ht="12.75">
      <c r="A783" s="164"/>
      <c r="B783" s="159"/>
      <c r="C783" s="159"/>
      <c r="D783" s="159"/>
      <c r="E783" s="159"/>
      <c r="F783" s="159"/>
      <c r="G783" s="159"/>
      <c r="H783" s="159"/>
      <c r="I783" s="159"/>
      <c r="J783" s="159"/>
      <c r="K783" s="159"/>
      <c r="L783" s="159"/>
      <c r="M783" s="90"/>
      <c r="N783" s="91"/>
      <c r="O783" s="91"/>
      <c r="P783" s="96"/>
      <c r="Q783" s="94"/>
      <c r="R783" s="94"/>
      <c r="S783" s="94"/>
      <c r="T783" s="93"/>
      <c r="U783" s="97"/>
      <c r="V783" s="159"/>
    </row>
    <row r="784" spans="1:22" ht="13.5" thickBot="1">
      <c r="A784" s="165"/>
      <c r="B784" s="160"/>
      <c r="C784" s="160"/>
      <c r="D784" s="160"/>
      <c r="E784" s="160"/>
      <c r="F784" s="160"/>
      <c r="G784" s="160"/>
      <c r="H784" s="160"/>
      <c r="I784" s="160"/>
      <c r="J784" s="160"/>
      <c r="K784" s="160"/>
      <c r="L784" s="160"/>
      <c r="M784" s="98"/>
      <c r="N784" s="99"/>
      <c r="O784" s="100"/>
      <c r="P784" s="105"/>
      <c r="Q784" s="102"/>
      <c r="R784" s="102"/>
      <c r="S784" s="102"/>
      <c r="T784" s="103"/>
      <c r="U784" s="104"/>
      <c r="V784" s="160"/>
    </row>
    <row r="785" spans="1:22" ht="12.75">
      <c r="A785" s="163"/>
      <c r="B785" s="158"/>
      <c r="C785" s="166" t="str">
        <f>IFERROR(VLOOKUP(B785,VALIDACIÓN!A:B,2,FALSE),"INDICAR DISTRITO")</f>
        <v>INDICAR DISTRITO</v>
      </c>
      <c r="D785" s="158"/>
      <c r="E785" s="158"/>
      <c r="F785" s="158"/>
      <c r="G785" s="158"/>
      <c r="H785" s="158"/>
      <c r="I785" s="158"/>
      <c r="J785" s="161"/>
      <c r="K785" s="158"/>
      <c r="L785" s="162" t="str">
        <f>CONCATENATE(H785," - ",I785)</f>
        <v xml:space="preserve"> - </v>
      </c>
      <c r="M785" s="85" t="str">
        <f ca="1">IFERROR(__xludf.DUMMYFUNCTION("IFERROR(ArrayFormula(QUERY(TRIM('VALIDACIÓN'!$C$2:$H1254),""SELECT Col2, Col3, Col4 WHERE Col1='""&amp;L785&amp;""'"")),""COMPLETAR LOS CAMPOS DE AÑO, CUATRIMESTRE Y ORIENTACIÓN"")"),"COMPLETAR LOS CAMPOS DE AÑO, CUATRIMESTRE Y ORIENTACIÓN")</f>
        <v>COMPLETAR LOS CAMPOS DE AÑO, CUATRIMESTRE Y ORIENTACIÓN</v>
      </c>
      <c r="N785" s="86"/>
      <c r="O785" s="86"/>
      <c r="P785" s="87"/>
      <c r="Q785" s="88"/>
      <c r="R785" s="88"/>
      <c r="S785" s="88"/>
      <c r="T785" s="88"/>
      <c r="U785" s="89"/>
      <c r="V785" s="167"/>
    </row>
    <row r="786" spans="1:22" ht="12.75">
      <c r="A786" s="164"/>
      <c r="B786" s="159"/>
      <c r="C786" s="159"/>
      <c r="D786" s="159"/>
      <c r="E786" s="159"/>
      <c r="F786" s="159"/>
      <c r="G786" s="159"/>
      <c r="H786" s="159"/>
      <c r="I786" s="159"/>
      <c r="J786" s="159"/>
      <c r="K786" s="159"/>
      <c r="L786" s="159"/>
      <c r="M786" s="90"/>
      <c r="N786" s="91"/>
      <c r="O786" s="91"/>
      <c r="P786" s="92"/>
      <c r="Q786" s="94"/>
      <c r="R786" s="93"/>
      <c r="S786" s="94"/>
      <c r="T786" s="94"/>
      <c r="U786" s="95"/>
      <c r="V786" s="159"/>
    </row>
    <row r="787" spans="1:22" ht="12.75">
      <c r="A787" s="164"/>
      <c r="B787" s="159"/>
      <c r="C787" s="159"/>
      <c r="D787" s="159"/>
      <c r="E787" s="159"/>
      <c r="F787" s="159"/>
      <c r="G787" s="159"/>
      <c r="H787" s="159"/>
      <c r="I787" s="159"/>
      <c r="J787" s="159"/>
      <c r="K787" s="159"/>
      <c r="L787" s="159"/>
      <c r="M787" s="90"/>
      <c r="N787" s="91"/>
      <c r="O787" s="91"/>
      <c r="P787" s="92"/>
      <c r="Q787" s="94"/>
      <c r="R787" s="93"/>
      <c r="S787" s="94"/>
      <c r="T787" s="94"/>
      <c r="U787" s="95"/>
      <c r="V787" s="159"/>
    </row>
    <row r="788" spans="1:22" ht="12.75">
      <c r="A788" s="164"/>
      <c r="B788" s="159"/>
      <c r="C788" s="159"/>
      <c r="D788" s="159"/>
      <c r="E788" s="159"/>
      <c r="F788" s="159"/>
      <c r="G788" s="159"/>
      <c r="H788" s="159"/>
      <c r="I788" s="159"/>
      <c r="J788" s="159"/>
      <c r="K788" s="159"/>
      <c r="L788" s="159"/>
      <c r="M788" s="90"/>
      <c r="N788" s="91"/>
      <c r="O788" s="91"/>
      <c r="P788" s="96"/>
      <c r="Q788" s="94"/>
      <c r="R788" s="94"/>
      <c r="S788" s="94"/>
      <c r="T788" s="93"/>
      <c r="U788" s="97"/>
      <c r="V788" s="159"/>
    </row>
    <row r="789" spans="1:22" ht="13.5" thickBot="1">
      <c r="A789" s="165"/>
      <c r="B789" s="160"/>
      <c r="C789" s="160"/>
      <c r="D789" s="160"/>
      <c r="E789" s="160"/>
      <c r="F789" s="160"/>
      <c r="G789" s="160"/>
      <c r="H789" s="160"/>
      <c r="I789" s="160"/>
      <c r="J789" s="160"/>
      <c r="K789" s="160"/>
      <c r="L789" s="160"/>
      <c r="M789" s="98"/>
      <c r="N789" s="99"/>
      <c r="O789" s="100"/>
      <c r="P789" s="105"/>
      <c r="Q789" s="102"/>
      <c r="R789" s="102"/>
      <c r="S789" s="102"/>
      <c r="T789" s="103"/>
      <c r="U789" s="104"/>
      <c r="V789" s="160"/>
    </row>
    <row r="790" spans="1:22" ht="12.75">
      <c r="A790" s="163"/>
      <c r="B790" s="158"/>
      <c r="C790" s="166" t="str">
        <f>IFERROR(VLOOKUP(B790,VALIDACIÓN!A:B,2,FALSE),"INDICAR DISTRITO")</f>
        <v>INDICAR DISTRITO</v>
      </c>
      <c r="D790" s="158"/>
      <c r="E790" s="158"/>
      <c r="F790" s="158"/>
      <c r="G790" s="158"/>
      <c r="H790" s="158"/>
      <c r="I790" s="158"/>
      <c r="J790" s="161"/>
      <c r="K790" s="158"/>
      <c r="L790" s="162" t="str">
        <f>CONCATENATE(H790," - ",I790)</f>
        <v xml:space="preserve"> - </v>
      </c>
      <c r="M790" s="85" t="str">
        <f ca="1">IFERROR(__xludf.DUMMYFUNCTION("IFERROR(ArrayFormula(QUERY(TRIM('VALIDACIÓN'!$C$2:$H1254),""SELECT Col2, Col3, Col4 WHERE Col1='""&amp;L790&amp;""'"")),""COMPLETAR LOS CAMPOS DE AÑO, CUATRIMESTRE Y ORIENTACIÓN"")"),"COMPLETAR LOS CAMPOS DE AÑO, CUATRIMESTRE Y ORIENTACIÓN")</f>
        <v>COMPLETAR LOS CAMPOS DE AÑO, CUATRIMESTRE Y ORIENTACIÓN</v>
      </c>
      <c r="N790" s="86"/>
      <c r="O790" s="86"/>
      <c r="P790" s="87"/>
      <c r="Q790" s="88"/>
      <c r="R790" s="88"/>
      <c r="S790" s="88"/>
      <c r="T790" s="88"/>
      <c r="U790" s="89"/>
      <c r="V790" s="167"/>
    </row>
    <row r="791" spans="1:22" ht="12.75">
      <c r="A791" s="164"/>
      <c r="B791" s="159"/>
      <c r="C791" s="159"/>
      <c r="D791" s="159"/>
      <c r="E791" s="159"/>
      <c r="F791" s="159"/>
      <c r="G791" s="159"/>
      <c r="H791" s="159"/>
      <c r="I791" s="159"/>
      <c r="J791" s="159"/>
      <c r="K791" s="159"/>
      <c r="L791" s="159"/>
      <c r="M791" s="90"/>
      <c r="N791" s="91"/>
      <c r="O791" s="91"/>
      <c r="P791" s="92"/>
      <c r="Q791" s="94"/>
      <c r="R791" s="93"/>
      <c r="S791" s="94"/>
      <c r="T791" s="94"/>
      <c r="U791" s="95"/>
      <c r="V791" s="159"/>
    </row>
    <row r="792" spans="1:22" ht="12.75">
      <c r="A792" s="164"/>
      <c r="B792" s="159"/>
      <c r="C792" s="159"/>
      <c r="D792" s="159"/>
      <c r="E792" s="159"/>
      <c r="F792" s="159"/>
      <c r="G792" s="159"/>
      <c r="H792" s="159"/>
      <c r="I792" s="159"/>
      <c r="J792" s="159"/>
      <c r="K792" s="159"/>
      <c r="L792" s="159"/>
      <c r="M792" s="90"/>
      <c r="N792" s="91"/>
      <c r="O792" s="91"/>
      <c r="P792" s="92"/>
      <c r="Q792" s="94"/>
      <c r="R792" s="93"/>
      <c r="S792" s="94"/>
      <c r="T792" s="94"/>
      <c r="U792" s="95"/>
      <c r="V792" s="159"/>
    </row>
    <row r="793" spans="1:22" ht="12.75">
      <c r="A793" s="164"/>
      <c r="B793" s="159"/>
      <c r="C793" s="159"/>
      <c r="D793" s="159"/>
      <c r="E793" s="159"/>
      <c r="F793" s="159"/>
      <c r="G793" s="159"/>
      <c r="H793" s="159"/>
      <c r="I793" s="159"/>
      <c r="J793" s="159"/>
      <c r="K793" s="159"/>
      <c r="L793" s="159"/>
      <c r="M793" s="90"/>
      <c r="N793" s="91"/>
      <c r="O793" s="91"/>
      <c r="P793" s="96"/>
      <c r="Q793" s="94"/>
      <c r="R793" s="94"/>
      <c r="S793" s="94"/>
      <c r="T793" s="93"/>
      <c r="U793" s="97"/>
      <c r="V793" s="159"/>
    </row>
    <row r="794" spans="1:22" ht="13.5" thickBot="1">
      <c r="A794" s="165"/>
      <c r="B794" s="160"/>
      <c r="C794" s="160"/>
      <c r="D794" s="160"/>
      <c r="E794" s="160"/>
      <c r="F794" s="160"/>
      <c r="G794" s="160"/>
      <c r="H794" s="160"/>
      <c r="I794" s="160"/>
      <c r="J794" s="160"/>
      <c r="K794" s="160"/>
      <c r="L794" s="160"/>
      <c r="M794" s="98"/>
      <c r="N794" s="99"/>
      <c r="O794" s="100"/>
      <c r="P794" s="105"/>
      <c r="Q794" s="102"/>
      <c r="R794" s="102"/>
      <c r="S794" s="102"/>
      <c r="T794" s="103"/>
      <c r="U794" s="104"/>
      <c r="V794" s="160"/>
    </row>
    <row r="795" spans="1:22" ht="12.75">
      <c r="A795" s="163"/>
      <c r="B795" s="158"/>
      <c r="C795" s="166" t="str">
        <f>IFERROR(VLOOKUP(B795,VALIDACIÓN!A:B,2,FALSE),"INDICAR DISTRITO")</f>
        <v>INDICAR DISTRITO</v>
      </c>
      <c r="D795" s="158"/>
      <c r="E795" s="158"/>
      <c r="F795" s="158"/>
      <c r="G795" s="158"/>
      <c r="H795" s="158"/>
      <c r="I795" s="158"/>
      <c r="J795" s="161"/>
      <c r="K795" s="158"/>
      <c r="L795" s="162" t="str">
        <f>CONCATENATE(H795," - ",I795)</f>
        <v xml:space="preserve"> - </v>
      </c>
      <c r="M795" s="85" t="str">
        <f ca="1">IFERROR(__xludf.DUMMYFUNCTION("IFERROR(ArrayFormula(QUERY(TRIM('VALIDACIÓN'!$C$2:$H1254),""SELECT Col2, Col3, Col4 WHERE Col1='""&amp;L795&amp;""'"")),""COMPLETAR LOS CAMPOS DE AÑO, CUATRIMESTRE Y ORIENTACIÓN"")"),"COMPLETAR LOS CAMPOS DE AÑO, CUATRIMESTRE Y ORIENTACIÓN")</f>
        <v>COMPLETAR LOS CAMPOS DE AÑO, CUATRIMESTRE Y ORIENTACIÓN</v>
      </c>
      <c r="N795" s="86"/>
      <c r="O795" s="86"/>
      <c r="P795" s="87"/>
      <c r="Q795" s="88"/>
      <c r="R795" s="88"/>
      <c r="S795" s="88"/>
      <c r="T795" s="88"/>
      <c r="U795" s="89"/>
      <c r="V795" s="167"/>
    </row>
    <row r="796" spans="1:22" ht="12.75">
      <c r="A796" s="164"/>
      <c r="B796" s="159"/>
      <c r="C796" s="159"/>
      <c r="D796" s="159"/>
      <c r="E796" s="159"/>
      <c r="F796" s="159"/>
      <c r="G796" s="159"/>
      <c r="H796" s="159"/>
      <c r="I796" s="159"/>
      <c r="J796" s="159"/>
      <c r="K796" s="159"/>
      <c r="L796" s="159"/>
      <c r="M796" s="90"/>
      <c r="N796" s="91"/>
      <c r="O796" s="91"/>
      <c r="P796" s="92"/>
      <c r="Q796" s="94"/>
      <c r="R796" s="93"/>
      <c r="S796" s="94"/>
      <c r="T796" s="94"/>
      <c r="U796" s="95"/>
      <c r="V796" s="159"/>
    </row>
    <row r="797" spans="1:22" ht="12.75">
      <c r="A797" s="164"/>
      <c r="B797" s="159"/>
      <c r="C797" s="159"/>
      <c r="D797" s="159"/>
      <c r="E797" s="159"/>
      <c r="F797" s="159"/>
      <c r="G797" s="159"/>
      <c r="H797" s="159"/>
      <c r="I797" s="159"/>
      <c r="J797" s="159"/>
      <c r="K797" s="159"/>
      <c r="L797" s="159"/>
      <c r="M797" s="90"/>
      <c r="N797" s="91"/>
      <c r="O797" s="91"/>
      <c r="P797" s="92"/>
      <c r="Q797" s="94"/>
      <c r="R797" s="93"/>
      <c r="S797" s="94"/>
      <c r="T797" s="94"/>
      <c r="U797" s="95"/>
      <c r="V797" s="159"/>
    </row>
    <row r="798" spans="1:22" ht="12.75">
      <c r="A798" s="164"/>
      <c r="B798" s="159"/>
      <c r="C798" s="159"/>
      <c r="D798" s="159"/>
      <c r="E798" s="159"/>
      <c r="F798" s="159"/>
      <c r="G798" s="159"/>
      <c r="H798" s="159"/>
      <c r="I798" s="159"/>
      <c r="J798" s="159"/>
      <c r="K798" s="159"/>
      <c r="L798" s="159"/>
      <c r="M798" s="90"/>
      <c r="N798" s="91"/>
      <c r="O798" s="91"/>
      <c r="P798" s="96"/>
      <c r="Q798" s="94"/>
      <c r="R798" s="94"/>
      <c r="S798" s="94"/>
      <c r="T798" s="93"/>
      <c r="U798" s="97"/>
      <c r="V798" s="159"/>
    </row>
    <row r="799" spans="1:22" ht="13.5" thickBot="1">
      <c r="A799" s="165"/>
      <c r="B799" s="160"/>
      <c r="C799" s="160"/>
      <c r="D799" s="160"/>
      <c r="E799" s="160"/>
      <c r="F799" s="160"/>
      <c r="G799" s="160"/>
      <c r="H799" s="160"/>
      <c r="I799" s="160"/>
      <c r="J799" s="160"/>
      <c r="K799" s="160"/>
      <c r="L799" s="160"/>
      <c r="M799" s="98"/>
      <c r="N799" s="99"/>
      <c r="O799" s="100"/>
      <c r="P799" s="105"/>
      <c r="Q799" s="102"/>
      <c r="R799" s="102"/>
      <c r="S799" s="102"/>
      <c r="T799" s="103"/>
      <c r="U799" s="104"/>
      <c r="V799" s="160"/>
    </row>
    <row r="800" spans="1:22" ht="12.75">
      <c r="A800" s="163"/>
      <c r="B800" s="158"/>
      <c r="C800" s="166" t="str">
        <f>IFERROR(VLOOKUP(B800,VALIDACIÓN!A:B,2,FALSE),"INDICAR DISTRITO")</f>
        <v>INDICAR DISTRITO</v>
      </c>
      <c r="D800" s="158"/>
      <c r="E800" s="158"/>
      <c r="F800" s="158"/>
      <c r="G800" s="158"/>
      <c r="H800" s="158"/>
      <c r="I800" s="158"/>
      <c r="J800" s="161"/>
      <c r="K800" s="158"/>
      <c r="L800" s="162" t="str">
        <f>CONCATENATE(H800," - ",I800)</f>
        <v xml:space="preserve"> - </v>
      </c>
      <c r="M800" s="85" t="str">
        <f ca="1">IFERROR(__xludf.DUMMYFUNCTION("IFERROR(ArrayFormula(QUERY(TRIM('VALIDACIÓN'!$C$2:$H1254),""SELECT Col2, Col3, Col4 WHERE Col1='""&amp;L800&amp;""'"")),""COMPLETAR LOS CAMPOS DE AÑO, CUATRIMESTRE Y ORIENTACIÓN"")"),"COMPLETAR LOS CAMPOS DE AÑO, CUATRIMESTRE Y ORIENTACIÓN")</f>
        <v>COMPLETAR LOS CAMPOS DE AÑO, CUATRIMESTRE Y ORIENTACIÓN</v>
      </c>
      <c r="N800" s="86"/>
      <c r="O800" s="86"/>
      <c r="P800" s="87"/>
      <c r="Q800" s="88"/>
      <c r="R800" s="88"/>
      <c r="S800" s="88"/>
      <c r="T800" s="88"/>
      <c r="U800" s="89"/>
      <c r="V800" s="167"/>
    </row>
    <row r="801" spans="1:22" ht="12.75">
      <c r="A801" s="164"/>
      <c r="B801" s="159"/>
      <c r="C801" s="159"/>
      <c r="D801" s="159"/>
      <c r="E801" s="159"/>
      <c r="F801" s="159"/>
      <c r="G801" s="159"/>
      <c r="H801" s="159"/>
      <c r="I801" s="159"/>
      <c r="J801" s="159"/>
      <c r="K801" s="159"/>
      <c r="L801" s="159"/>
      <c r="M801" s="90"/>
      <c r="N801" s="91"/>
      <c r="O801" s="91"/>
      <c r="P801" s="92"/>
      <c r="Q801" s="94"/>
      <c r="R801" s="93"/>
      <c r="S801" s="94"/>
      <c r="T801" s="94"/>
      <c r="U801" s="95"/>
      <c r="V801" s="159"/>
    </row>
    <row r="802" spans="1:22" ht="12.75">
      <c r="A802" s="164"/>
      <c r="B802" s="159"/>
      <c r="C802" s="159"/>
      <c r="D802" s="159"/>
      <c r="E802" s="159"/>
      <c r="F802" s="159"/>
      <c r="G802" s="159"/>
      <c r="H802" s="159"/>
      <c r="I802" s="159"/>
      <c r="J802" s="159"/>
      <c r="K802" s="159"/>
      <c r="L802" s="159"/>
      <c r="M802" s="90"/>
      <c r="N802" s="91"/>
      <c r="O802" s="91"/>
      <c r="P802" s="92"/>
      <c r="Q802" s="94"/>
      <c r="R802" s="93"/>
      <c r="S802" s="94"/>
      <c r="T802" s="94"/>
      <c r="U802" s="95"/>
      <c r="V802" s="159"/>
    </row>
    <row r="803" spans="1:22" ht="12.75">
      <c r="A803" s="164"/>
      <c r="B803" s="159"/>
      <c r="C803" s="159"/>
      <c r="D803" s="159"/>
      <c r="E803" s="159"/>
      <c r="F803" s="159"/>
      <c r="G803" s="159"/>
      <c r="H803" s="159"/>
      <c r="I803" s="159"/>
      <c r="J803" s="159"/>
      <c r="K803" s="159"/>
      <c r="L803" s="159"/>
      <c r="M803" s="90"/>
      <c r="N803" s="91"/>
      <c r="O803" s="91"/>
      <c r="P803" s="96"/>
      <c r="Q803" s="94"/>
      <c r="R803" s="94"/>
      <c r="S803" s="94"/>
      <c r="T803" s="93"/>
      <c r="U803" s="97"/>
      <c r="V803" s="159"/>
    </row>
    <row r="804" spans="1:22" ht="13.5" thickBot="1">
      <c r="A804" s="165"/>
      <c r="B804" s="160"/>
      <c r="C804" s="160"/>
      <c r="D804" s="160"/>
      <c r="E804" s="160"/>
      <c r="F804" s="160"/>
      <c r="G804" s="160"/>
      <c r="H804" s="160"/>
      <c r="I804" s="160"/>
      <c r="J804" s="160"/>
      <c r="K804" s="160"/>
      <c r="L804" s="160"/>
      <c r="M804" s="98"/>
      <c r="N804" s="99"/>
      <c r="O804" s="100"/>
      <c r="P804" s="105"/>
      <c r="Q804" s="102"/>
      <c r="R804" s="102"/>
      <c r="S804" s="102"/>
      <c r="T804" s="103"/>
      <c r="U804" s="104"/>
      <c r="V804" s="160"/>
    </row>
    <row r="805" spans="1:22" ht="12.75">
      <c r="A805" s="163"/>
      <c r="B805" s="158"/>
      <c r="C805" s="166" t="str">
        <f>IFERROR(VLOOKUP(B805,VALIDACIÓN!A:B,2,FALSE),"INDICAR DISTRITO")</f>
        <v>INDICAR DISTRITO</v>
      </c>
      <c r="D805" s="158"/>
      <c r="E805" s="158"/>
      <c r="F805" s="158"/>
      <c r="G805" s="158"/>
      <c r="H805" s="158"/>
      <c r="I805" s="158"/>
      <c r="J805" s="161"/>
      <c r="K805" s="158"/>
      <c r="L805" s="162" t="str">
        <f>CONCATENATE(H805," - ",I805)</f>
        <v xml:space="preserve"> - </v>
      </c>
      <c r="M805" s="85" t="str">
        <f ca="1">IFERROR(__xludf.DUMMYFUNCTION("IFERROR(ArrayFormula(QUERY(TRIM('VALIDACIÓN'!$C$2:$H1254),""SELECT Col2, Col3, Col4 WHERE Col1='""&amp;L805&amp;""'"")),""COMPLETAR LOS CAMPOS DE AÑO, CUATRIMESTRE Y ORIENTACIÓN"")"),"COMPLETAR LOS CAMPOS DE AÑO, CUATRIMESTRE Y ORIENTACIÓN")</f>
        <v>COMPLETAR LOS CAMPOS DE AÑO, CUATRIMESTRE Y ORIENTACIÓN</v>
      </c>
      <c r="N805" s="86"/>
      <c r="O805" s="86"/>
      <c r="P805" s="87"/>
      <c r="Q805" s="88"/>
      <c r="R805" s="88"/>
      <c r="S805" s="88"/>
      <c r="T805" s="88"/>
      <c r="U805" s="89"/>
      <c r="V805" s="167"/>
    </row>
    <row r="806" spans="1:22" ht="12.75">
      <c r="A806" s="164"/>
      <c r="B806" s="159"/>
      <c r="C806" s="159"/>
      <c r="D806" s="159"/>
      <c r="E806" s="159"/>
      <c r="F806" s="159"/>
      <c r="G806" s="159"/>
      <c r="H806" s="159"/>
      <c r="I806" s="159"/>
      <c r="J806" s="159"/>
      <c r="K806" s="159"/>
      <c r="L806" s="159"/>
      <c r="M806" s="90"/>
      <c r="N806" s="91"/>
      <c r="O806" s="91"/>
      <c r="P806" s="92"/>
      <c r="Q806" s="94"/>
      <c r="R806" s="93"/>
      <c r="S806" s="94"/>
      <c r="T806" s="94"/>
      <c r="U806" s="95"/>
      <c r="V806" s="159"/>
    </row>
    <row r="807" spans="1:22" ht="12.75">
      <c r="A807" s="164"/>
      <c r="B807" s="159"/>
      <c r="C807" s="159"/>
      <c r="D807" s="159"/>
      <c r="E807" s="159"/>
      <c r="F807" s="159"/>
      <c r="G807" s="159"/>
      <c r="H807" s="159"/>
      <c r="I807" s="159"/>
      <c r="J807" s="159"/>
      <c r="K807" s="159"/>
      <c r="L807" s="159"/>
      <c r="M807" s="90"/>
      <c r="N807" s="91"/>
      <c r="O807" s="91"/>
      <c r="P807" s="92"/>
      <c r="Q807" s="94"/>
      <c r="R807" s="93"/>
      <c r="S807" s="94"/>
      <c r="T807" s="94"/>
      <c r="U807" s="95"/>
      <c r="V807" s="159"/>
    </row>
    <row r="808" spans="1:22" ht="12.75">
      <c r="A808" s="164"/>
      <c r="B808" s="159"/>
      <c r="C808" s="159"/>
      <c r="D808" s="159"/>
      <c r="E808" s="159"/>
      <c r="F808" s="159"/>
      <c r="G808" s="159"/>
      <c r="H808" s="159"/>
      <c r="I808" s="159"/>
      <c r="J808" s="159"/>
      <c r="K808" s="159"/>
      <c r="L808" s="159"/>
      <c r="M808" s="90"/>
      <c r="N808" s="91"/>
      <c r="O808" s="91"/>
      <c r="P808" s="96"/>
      <c r="Q808" s="94"/>
      <c r="R808" s="94"/>
      <c r="S808" s="94"/>
      <c r="T808" s="93"/>
      <c r="U808" s="97"/>
      <c r="V808" s="159"/>
    </row>
    <row r="809" spans="1:22" ht="13.5" thickBot="1">
      <c r="A809" s="165"/>
      <c r="B809" s="160"/>
      <c r="C809" s="160"/>
      <c r="D809" s="160"/>
      <c r="E809" s="160"/>
      <c r="F809" s="160"/>
      <c r="G809" s="160"/>
      <c r="H809" s="160"/>
      <c r="I809" s="160"/>
      <c r="J809" s="160"/>
      <c r="K809" s="160"/>
      <c r="L809" s="160"/>
      <c r="M809" s="98"/>
      <c r="N809" s="99"/>
      <c r="O809" s="100"/>
      <c r="P809" s="105"/>
      <c r="Q809" s="102"/>
      <c r="R809" s="102"/>
      <c r="S809" s="102"/>
      <c r="T809" s="103"/>
      <c r="U809" s="104"/>
      <c r="V809" s="160"/>
    </row>
    <row r="810" spans="1:22" ht="12.75">
      <c r="A810" s="163"/>
      <c r="B810" s="158"/>
      <c r="C810" s="166" t="str">
        <f>IFERROR(VLOOKUP(B810,VALIDACIÓN!A:B,2,FALSE),"INDICAR DISTRITO")</f>
        <v>INDICAR DISTRITO</v>
      </c>
      <c r="D810" s="158"/>
      <c r="E810" s="158"/>
      <c r="F810" s="158"/>
      <c r="G810" s="158"/>
      <c r="H810" s="158"/>
      <c r="I810" s="158"/>
      <c r="J810" s="161"/>
      <c r="K810" s="158"/>
      <c r="L810" s="162" t="str">
        <f>CONCATENATE(H810," - ",I810)</f>
        <v xml:space="preserve"> - </v>
      </c>
      <c r="M810" s="85" t="str">
        <f ca="1">IFERROR(__xludf.DUMMYFUNCTION("IFERROR(ArrayFormula(QUERY(TRIM('VALIDACIÓN'!$C$2:$H1254),""SELECT Col2, Col3, Col4 WHERE Col1='""&amp;L810&amp;""'"")),""COMPLETAR LOS CAMPOS DE AÑO, CUATRIMESTRE Y ORIENTACIÓN"")"),"COMPLETAR LOS CAMPOS DE AÑO, CUATRIMESTRE Y ORIENTACIÓN")</f>
        <v>COMPLETAR LOS CAMPOS DE AÑO, CUATRIMESTRE Y ORIENTACIÓN</v>
      </c>
      <c r="N810" s="86"/>
      <c r="O810" s="86"/>
      <c r="P810" s="87"/>
      <c r="Q810" s="88"/>
      <c r="R810" s="88"/>
      <c r="S810" s="88"/>
      <c r="T810" s="88"/>
      <c r="U810" s="89"/>
      <c r="V810" s="167"/>
    </row>
    <row r="811" spans="1:22" ht="12.75">
      <c r="A811" s="164"/>
      <c r="B811" s="159"/>
      <c r="C811" s="159"/>
      <c r="D811" s="159"/>
      <c r="E811" s="159"/>
      <c r="F811" s="159"/>
      <c r="G811" s="159"/>
      <c r="H811" s="159"/>
      <c r="I811" s="159"/>
      <c r="J811" s="159"/>
      <c r="K811" s="159"/>
      <c r="L811" s="159"/>
      <c r="M811" s="90"/>
      <c r="N811" s="91"/>
      <c r="O811" s="91"/>
      <c r="P811" s="92"/>
      <c r="Q811" s="94"/>
      <c r="R811" s="93"/>
      <c r="S811" s="94"/>
      <c r="T811" s="94"/>
      <c r="U811" s="95"/>
      <c r="V811" s="159"/>
    </row>
    <row r="812" spans="1:22" ht="12.75">
      <c r="A812" s="164"/>
      <c r="B812" s="159"/>
      <c r="C812" s="159"/>
      <c r="D812" s="159"/>
      <c r="E812" s="159"/>
      <c r="F812" s="159"/>
      <c r="G812" s="159"/>
      <c r="H812" s="159"/>
      <c r="I812" s="159"/>
      <c r="J812" s="159"/>
      <c r="K812" s="159"/>
      <c r="L812" s="159"/>
      <c r="M812" s="90"/>
      <c r="N812" s="91"/>
      <c r="O812" s="91"/>
      <c r="P812" s="92"/>
      <c r="Q812" s="94"/>
      <c r="R812" s="93"/>
      <c r="S812" s="94"/>
      <c r="T812" s="94"/>
      <c r="U812" s="95"/>
      <c r="V812" s="159"/>
    </row>
    <row r="813" spans="1:22" ht="12.75">
      <c r="A813" s="164"/>
      <c r="B813" s="159"/>
      <c r="C813" s="159"/>
      <c r="D813" s="159"/>
      <c r="E813" s="159"/>
      <c r="F813" s="159"/>
      <c r="G813" s="159"/>
      <c r="H813" s="159"/>
      <c r="I813" s="159"/>
      <c r="J813" s="159"/>
      <c r="K813" s="159"/>
      <c r="L813" s="159"/>
      <c r="M813" s="90"/>
      <c r="N813" s="91"/>
      <c r="O813" s="91"/>
      <c r="P813" s="96"/>
      <c r="Q813" s="94"/>
      <c r="R813" s="94"/>
      <c r="S813" s="94"/>
      <c r="T813" s="93"/>
      <c r="U813" s="97"/>
      <c r="V813" s="159"/>
    </row>
    <row r="814" spans="1:22" ht="13.5" thickBot="1">
      <c r="A814" s="165"/>
      <c r="B814" s="160"/>
      <c r="C814" s="160"/>
      <c r="D814" s="160"/>
      <c r="E814" s="160"/>
      <c r="F814" s="160"/>
      <c r="G814" s="160"/>
      <c r="H814" s="160"/>
      <c r="I814" s="160"/>
      <c r="J814" s="160"/>
      <c r="K814" s="160"/>
      <c r="L814" s="160"/>
      <c r="M814" s="98"/>
      <c r="N814" s="99"/>
      <c r="O814" s="100"/>
      <c r="P814" s="105"/>
      <c r="Q814" s="102"/>
      <c r="R814" s="102"/>
      <c r="S814" s="102"/>
      <c r="T814" s="103"/>
      <c r="U814" s="104"/>
      <c r="V814" s="160"/>
    </row>
    <row r="815" spans="1:22" ht="12.75">
      <c r="A815" s="163"/>
      <c r="B815" s="158"/>
      <c r="C815" s="166" t="str">
        <f>IFERROR(VLOOKUP(B815,VALIDACIÓN!A:B,2,FALSE),"INDICAR DISTRITO")</f>
        <v>INDICAR DISTRITO</v>
      </c>
      <c r="D815" s="158"/>
      <c r="E815" s="158"/>
      <c r="F815" s="158"/>
      <c r="G815" s="158"/>
      <c r="H815" s="158"/>
      <c r="I815" s="158"/>
      <c r="J815" s="161"/>
      <c r="K815" s="158"/>
      <c r="L815" s="162" t="str">
        <f>CONCATENATE(H815," - ",I815)</f>
        <v xml:space="preserve"> - </v>
      </c>
      <c r="M815" s="85" t="str">
        <f ca="1">IFERROR(__xludf.DUMMYFUNCTION("IFERROR(ArrayFormula(QUERY(TRIM('VALIDACIÓN'!$C$2:$H1254),""SELECT Col2, Col3, Col4 WHERE Col1='""&amp;L815&amp;""'"")),""COMPLETAR LOS CAMPOS DE AÑO, CUATRIMESTRE Y ORIENTACIÓN"")"),"COMPLETAR LOS CAMPOS DE AÑO, CUATRIMESTRE Y ORIENTACIÓN")</f>
        <v>COMPLETAR LOS CAMPOS DE AÑO, CUATRIMESTRE Y ORIENTACIÓN</v>
      </c>
      <c r="N815" s="86"/>
      <c r="O815" s="86"/>
      <c r="P815" s="87"/>
      <c r="Q815" s="88"/>
      <c r="R815" s="88"/>
      <c r="S815" s="88"/>
      <c r="T815" s="88"/>
      <c r="U815" s="89"/>
      <c r="V815" s="167"/>
    </row>
    <row r="816" spans="1:22" ht="12.75">
      <c r="A816" s="164"/>
      <c r="B816" s="159"/>
      <c r="C816" s="159"/>
      <c r="D816" s="159"/>
      <c r="E816" s="159"/>
      <c r="F816" s="159"/>
      <c r="G816" s="159"/>
      <c r="H816" s="159"/>
      <c r="I816" s="159"/>
      <c r="J816" s="159"/>
      <c r="K816" s="159"/>
      <c r="L816" s="159"/>
      <c r="M816" s="90"/>
      <c r="N816" s="91"/>
      <c r="O816" s="91"/>
      <c r="P816" s="92"/>
      <c r="Q816" s="94"/>
      <c r="R816" s="93"/>
      <c r="S816" s="94"/>
      <c r="T816" s="94"/>
      <c r="U816" s="95"/>
      <c r="V816" s="159"/>
    </row>
    <row r="817" spans="1:22" ht="12.75">
      <c r="A817" s="164"/>
      <c r="B817" s="159"/>
      <c r="C817" s="159"/>
      <c r="D817" s="159"/>
      <c r="E817" s="159"/>
      <c r="F817" s="159"/>
      <c r="G817" s="159"/>
      <c r="H817" s="159"/>
      <c r="I817" s="159"/>
      <c r="J817" s="159"/>
      <c r="K817" s="159"/>
      <c r="L817" s="159"/>
      <c r="M817" s="90"/>
      <c r="N817" s="91"/>
      <c r="O817" s="91"/>
      <c r="P817" s="92"/>
      <c r="Q817" s="94"/>
      <c r="R817" s="93"/>
      <c r="S817" s="94"/>
      <c r="T817" s="94"/>
      <c r="U817" s="95"/>
      <c r="V817" s="159"/>
    </row>
    <row r="818" spans="1:22" ht="12.75">
      <c r="A818" s="164"/>
      <c r="B818" s="159"/>
      <c r="C818" s="159"/>
      <c r="D818" s="159"/>
      <c r="E818" s="159"/>
      <c r="F818" s="159"/>
      <c r="G818" s="159"/>
      <c r="H818" s="159"/>
      <c r="I818" s="159"/>
      <c r="J818" s="159"/>
      <c r="K818" s="159"/>
      <c r="L818" s="159"/>
      <c r="M818" s="90"/>
      <c r="N818" s="91"/>
      <c r="O818" s="91"/>
      <c r="P818" s="96"/>
      <c r="Q818" s="94"/>
      <c r="R818" s="94"/>
      <c r="S818" s="94"/>
      <c r="T818" s="93"/>
      <c r="U818" s="97"/>
      <c r="V818" s="159"/>
    </row>
    <row r="819" spans="1:22" ht="13.5" thickBot="1">
      <c r="A819" s="165"/>
      <c r="B819" s="160"/>
      <c r="C819" s="160"/>
      <c r="D819" s="160"/>
      <c r="E819" s="160"/>
      <c r="F819" s="160"/>
      <c r="G819" s="160"/>
      <c r="H819" s="160"/>
      <c r="I819" s="160"/>
      <c r="J819" s="160"/>
      <c r="K819" s="160"/>
      <c r="L819" s="160"/>
      <c r="M819" s="98"/>
      <c r="N819" s="99"/>
      <c r="O819" s="100"/>
      <c r="P819" s="105"/>
      <c r="Q819" s="102"/>
      <c r="R819" s="102"/>
      <c r="S819" s="102"/>
      <c r="T819" s="103"/>
      <c r="U819" s="104"/>
      <c r="V819" s="160"/>
    </row>
    <row r="820" spans="1:22" ht="12.75">
      <c r="A820" s="163"/>
      <c r="B820" s="158"/>
      <c r="C820" s="166" t="str">
        <f>IFERROR(VLOOKUP(B820,VALIDACIÓN!A:B,2,FALSE),"INDICAR DISTRITO")</f>
        <v>INDICAR DISTRITO</v>
      </c>
      <c r="D820" s="158"/>
      <c r="E820" s="158"/>
      <c r="F820" s="158"/>
      <c r="G820" s="158"/>
      <c r="H820" s="158"/>
      <c r="I820" s="158"/>
      <c r="J820" s="161"/>
      <c r="K820" s="158"/>
      <c r="L820" s="162" t="str">
        <f>CONCATENATE(H820," - ",I820)</f>
        <v xml:space="preserve"> - </v>
      </c>
      <c r="M820" s="85" t="str">
        <f ca="1">IFERROR(__xludf.DUMMYFUNCTION("IFERROR(ArrayFormula(QUERY(TRIM('VALIDACIÓN'!$C$2:$H1254),""SELECT Col2, Col3, Col4 WHERE Col1='""&amp;L820&amp;""'"")),""COMPLETAR LOS CAMPOS DE AÑO, CUATRIMESTRE Y ORIENTACIÓN"")"),"COMPLETAR LOS CAMPOS DE AÑO, CUATRIMESTRE Y ORIENTACIÓN")</f>
        <v>COMPLETAR LOS CAMPOS DE AÑO, CUATRIMESTRE Y ORIENTACIÓN</v>
      </c>
      <c r="N820" s="86"/>
      <c r="O820" s="86"/>
      <c r="P820" s="87"/>
      <c r="Q820" s="88"/>
      <c r="R820" s="88"/>
      <c r="S820" s="88"/>
      <c r="T820" s="88"/>
      <c r="U820" s="89"/>
      <c r="V820" s="167"/>
    </row>
    <row r="821" spans="1:22" ht="12.75">
      <c r="A821" s="164"/>
      <c r="B821" s="159"/>
      <c r="C821" s="159"/>
      <c r="D821" s="159"/>
      <c r="E821" s="159"/>
      <c r="F821" s="159"/>
      <c r="G821" s="159"/>
      <c r="H821" s="159"/>
      <c r="I821" s="159"/>
      <c r="J821" s="159"/>
      <c r="K821" s="159"/>
      <c r="L821" s="159"/>
      <c r="M821" s="90"/>
      <c r="N821" s="91"/>
      <c r="O821" s="91"/>
      <c r="P821" s="92"/>
      <c r="Q821" s="94"/>
      <c r="R821" s="93"/>
      <c r="S821" s="94"/>
      <c r="T821" s="94"/>
      <c r="U821" s="95"/>
      <c r="V821" s="159"/>
    </row>
    <row r="822" spans="1:22" ht="12.75">
      <c r="A822" s="164"/>
      <c r="B822" s="159"/>
      <c r="C822" s="159"/>
      <c r="D822" s="159"/>
      <c r="E822" s="159"/>
      <c r="F822" s="159"/>
      <c r="G822" s="159"/>
      <c r="H822" s="159"/>
      <c r="I822" s="159"/>
      <c r="J822" s="159"/>
      <c r="K822" s="159"/>
      <c r="L822" s="159"/>
      <c r="M822" s="90"/>
      <c r="N822" s="91"/>
      <c r="O822" s="91"/>
      <c r="P822" s="92"/>
      <c r="Q822" s="94"/>
      <c r="R822" s="93"/>
      <c r="S822" s="94"/>
      <c r="T822" s="94"/>
      <c r="U822" s="95"/>
      <c r="V822" s="159"/>
    </row>
    <row r="823" spans="1:22" ht="12.75">
      <c r="A823" s="164"/>
      <c r="B823" s="159"/>
      <c r="C823" s="159"/>
      <c r="D823" s="159"/>
      <c r="E823" s="159"/>
      <c r="F823" s="159"/>
      <c r="G823" s="159"/>
      <c r="H823" s="159"/>
      <c r="I823" s="159"/>
      <c r="J823" s="159"/>
      <c r="K823" s="159"/>
      <c r="L823" s="159"/>
      <c r="M823" s="90"/>
      <c r="N823" s="91"/>
      <c r="O823" s="91"/>
      <c r="P823" s="96"/>
      <c r="Q823" s="94"/>
      <c r="R823" s="94"/>
      <c r="S823" s="94"/>
      <c r="T823" s="93"/>
      <c r="U823" s="97"/>
      <c r="V823" s="159"/>
    </row>
    <row r="824" spans="1:22" ht="13.5" thickBot="1">
      <c r="A824" s="165"/>
      <c r="B824" s="160"/>
      <c r="C824" s="160"/>
      <c r="D824" s="160"/>
      <c r="E824" s="160"/>
      <c r="F824" s="160"/>
      <c r="G824" s="160"/>
      <c r="H824" s="160"/>
      <c r="I824" s="160"/>
      <c r="J824" s="160"/>
      <c r="K824" s="160"/>
      <c r="L824" s="160"/>
      <c r="M824" s="98"/>
      <c r="N824" s="99"/>
      <c r="O824" s="100"/>
      <c r="P824" s="105"/>
      <c r="Q824" s="102"/>
      <c r="R824" s="102"/>
      <c r="S824" s="102"/>
      <c r="T824" s="103"/>
      <c r="U824" s="104"/>
      <c r="V824" s="160"/>
    </row>
    <row r="825" spans="1:22" ht="12.75">
      <c r="A825" s="163"/>
      <c r="B825" s="158"/>
      <c r="C825" s="166" t="str">
        <f>IFERROR(VLOOKUP(B825,VALIDACIÓN!A:B,2,FALSE),"INDICAR DISTRITO")</f>
        <v>INDICAR DISTRITO</v>
      </c>
      <c r="D825" s="158"/>
      <c r="E825" s="158"/>
      <c r="F825" s="158"/>
      <c r="G825" s="158"/>
      <c r="H825" s="158"/>
      <c r="I825" s="158"/>
      <c r="J825" s="161"/>
      <c r="K825" s="158"/>
      <c r="L825" s="162" t="str">
        <f>CONCATENATE(H825," - ",I825)</f>
        <v xml:space="preserve"> - </v>
      </c>
      <c r="M825" s="85" t="str">
        <f ca="1">IFERROR(__xludf.DUMMYFUNCTION("IFERROR(ArrayFormula(QUERY(TRIM('VALIDACIÓN'!$C$2:$H1254),""SELECT Col2, Col3, Col4 WHERE Col1='""&amp;L825&amp;""'"")),""COMPLETAR LOS CAMPOS DE AÑO, CUATRIMESTRE Y ORIENTACIÓN"")"),"COMPLETAR LOS CAMPOS DE AÑO, CUATRIMESTRE Y ORIENTACIÓN")</f>
        <v>COMPLETAR LOS CAMPOS DE AÑO, CUATRIMESTRE Y ORIENTACIÓN</v>
      </c>
      <c r="N825" s="86"/>
      <c r="O825" s="86"/>
      <c r="P825" s="87"/>
      <c r="Q825" s="88"/>
      <c r="R825" s="88"/>
      <c r="S825" s="88"/>
      <c r="T825" s="88"/>
      <c r="U825" s="89"/>
      <c r="V825" s="167"/>
    </row>
    <row r="826" spans="1:22" ht="12.75">
      <c r="A826" s="164"/>
      <c r="B826" s="159"/>
      <c r="C826" s="159"/>
      <c r="D826" s="159"/>
      <c r="E826" s="159"/>
      <c r="F826" s="159"/>
      <c r="G826" s="159"/>
      <c r="H826" s="159"/>
      <c r="I826" s="159"/>
      <c r="J826" s="159"/>
      <c r="K826" s="159"/>
      <c r="L826" s="159"/>
      <c r="M826" s="90"/>
      <c r="N826" s="91"/>
      <c r="O826" s="91"/>
      <c r="P826" s="92"/>
      <c r="Q826" s="94"/>
      <c r="R826" s="93"/>
      <c r="S826" s="94"/>
      <c r="T826" s="94"/>
      <c r="U826" s="95"/>
      <c r="V826" s="159"/>
    </row>
    <row r="827" spans="1:22" ht="12.75">
      <c r="A827" s="164"/>
      <c r="B827" s="159"/>
      <c r="C827" s="159"/>
      <c r="D827" s="159"/>
      <c r="E827" s="159"/>
      <c r="F827" s="159"/>
      <c r="G827" s="159"/>
      <c r="H827" s="159"/>
      <c r="I827" s="159"/>
      <c r="J827" s="159"/>
      <c r="K827" s="159"/>
      <c r="L827" s="159"/>
      <c r="M827" s="90"/>
      <c r="N827" s="91"/>
      <c r="O827" s="91"/>
      <c r="P827" s="92"/>
      <c r="Q827" s="94"/>
      <c r="R827" s="93"/>
      <c r="S827" s="94"/>
      <c r="T827" s="94"/>
      <c r="U827" s="95"/>
      <c r="V827" s="159"/>
    </row>
    <row r="828" spans="1:22" ht="12.75">
      <c r="A828" s="164"/>
      <c r="B828" s="159"/>
      <c r="C828" s="159"/>
      <c r="D828" s="159"/>
      <c r="E828" s="159"/>
      <c r="F828" s="159"/>
      <c r="G828" s="159"/>
      <c r="H828" s="159"/>
      <c r="I828" s="159"/>
      <c r="J828" s="159"/>
      <c r="K828" s="159"/>
      <c r="L828" s="159"/>
      <c r="M828" s="90"/>
      <c r="N828" s="91"/>
      <c r="O828" s="91"/>
      <c r="P828" s="96"/>
      <c r="Q828" s="94"/>
      <c r="R828" s="94"/>
      <c r="S828" s="94"/>
      <c r="T828" s="93"/>
      <c r="U828" s="97"/>
      <c r="V828" s="159"/>
    </row>
    <row r="829" spans="1:22" ht="13.5" thickBot="1">
      <c r="A829" s="165"/>
      <c r="B829" s="160"/>
      <c r="C829" s="160"/>
      <c r="D829" s="160"/>
      <c r="E829" s="160"/>
      <c r="F829" s="160"/>
      <c r="G829" s="160"/>
      <c r="H829" s="160"/>
      <c r="I829" s="160"/>
      <c r="J829" s="160"/>
      <c r="K829" s="160"/>
      <c r="L829" s="160"/>
      <c r="M829" s="98"/>
      <c r="N829" s="99"/>
      <c r="O829" s="100"/>
      <c r="P829" s="105"/>
      <c r="Q829" s="102"/>
      <c r="R829" s="102"/>
      <c r="S829" s="102"/>
      <c r="T829" s="103"/>
      <c r="U829" s="104"/>
      <c r="V829" s="160"/>
    </row>
    <row r="830" spans="1:22" ht="12.75">
      <c r="A830" s="163"/>
      <c r="B830" s="158"/>
      <c r="C830" s="166" t="str">
        <f>IFERROR(VLOOKUP(B830,VALIDACIÓN!A:B,2,FALSE),"INDICAR DISTRITO")</f>
        <v>INDICAR DISTRITO</v>
      </c>
      <c r="D830" s="158"/>
      <c r="E830" s="158"/>
      <c r="F830" s="158"/>
      <c r="G830" s="158"/>
      <c r="H830" s="158"/>
      <c r="I830" s="158"/>
      <c r="J830" s="161"/>
      <c r="K830" s="158"/>
      <c r="L830" s="162" t="str">
        <f>CONCATENATE(H830," - ",I830)</f>
        <v xml:space="preserve"> - </v>
      </c>
      <c r="M830" s="85" t="str">
        <f ca="1">IFERROR(__xludf.DUMMYFUNCTION("IFERROR(ArrayFormula(QUERY(TRIM('VALIDACIÓN'!$C$2:$H1254),""SELECT Col2, Col3, Col4 WHERE Col1='""&amp;L830&amp;""'"")),""COMPLETAR LOS CAMPOS DE AÑO, CUATRIMESTRE Y ORIENTACIÓN"")"),"COMPLETAR LOS CAMPOS DE AÑO, CUATRIMESTRE Y ORIENTACIÓN")</f>
        <v>COMPLETAR LOS CAMPOS DE AÑO, CUATRIMESTRE Y ORIENTACIÓN</v>
      </c>
      <c r="N830" s="86"/>
      <c r="O830" s="86"/>
      <c r="P830" s="87"/>
      <c r="Q830" s="88"/>
      <c r="R830" s="88"/>
      <c r="S830" s="88"/>
      <c r="T830" s="88"/>
      <c r="U830" s="89"/>
      <c r="V830" s="167"/>
    </row>
    <row r="831" spans="1:22" ht="12.75">
      <c r="A831" s="164"/>
      <c r="B831" s="159"/>
      <c r="C831" s="159"/>
      <c r="D831" s="159"/>
      <c r="E831" s="159"/>
      <c r="F831" s="159"/>
      <c r="G831" s="159"/>
      <c r="H831" s="159"/>
      <c r="I831" s="159"/>
      <c r="J831" s="159"/>
      <c r="K831" s="159"/>
      <c r="L831" s="159"/>
      <c r="M831" s="90"/>
      <c r="N831" s="91"/>
      <c r="O831" s="91"/>
      <c r="P831" s="92"/>
      <c r="Q831" s="94"/>
      <c r="R831" s="93"/>
      <c r="S831" s="94"/>
      <c r="T831" s="94"/>
      <c r="U831" s="95"/>
      <c r="V831" s="159"/>
    </row>
    <row r="832" spans="1:22" ht="12.75">
      <c r="A832" s="164"/>
      <c r="B832" s="159"/>
      <c r="C832" s="159"/>
      <c r="D832" s="159"/>
      <c r="E832" s="159"/>
      <c r="F832" s="159"/>
      <c r="G832" s="159"/>
      <c r="H832" s="159"/>
      <c r="I832" s="159"/>
      <c r="J832" s="159"/>
      <c r="K832" s="159"/>
      <c r="L832" s="159"/>
      <c r="M832" s="90"/>
      <c r="N832" s="91"/>
      <c r="O832" s="91"/>
      <c r="P832" s="92"/>
      <c r="Q832" s="94"/>
      <c r="R832" s="93"/>
      <c r="S832" s="94"/>
      <c r="T832" s="94"/>
      <c r="U832" s="95"/>
      <c r="V832" s="159"/>
    </row>
    <row r="833" spans="1:22" ht="12.75">
      <c r="A833" s="164"/>
      <c r="B833" s="159"/>
      <c r="C833" s="159"/>
      <c r="D833" s="159"/>
      <c r="E833" s="159"/>
      <c r="F833" s="159"/>
      <c r="G833" s="159"/>
      <c r="H833" s="159"/>
      <c r="I833" s="159"/>
      <c r="J833" s="159"/>
      <c r="K833" s="159"/>
      <c r="L833" s="159"/>
      <c r="M833" s="90"/>
      <c r="N833" s="91"/>
      <c r="O833" s="91"/>
      <c r="P833" s="96"/>
      <c r="Q833" s="94"/>
      <c r="R833" s="94"/>
      <c r="S833" s="94"/>
      <c r="T833" s="93"/>
      <c r="U833" s="97"/>
      <c r="V833" s="159"/>
    </row>
    <row r="834" spans="1:22" ht="13.5" thickBot="1">
      <c r="A834" s="165"/>
      <c r="B834" s="160"/>
      <c r="C834" s="160"/>
      <c r="D834" s="160"/>
      <c r="E834" s="160"/>
      <c r="F834" s="160"/>
      <c r="G834" s="160"/>
      <c r="H834" s="160"/>
      <c r="I834" s="160"/>
      <c r="J834" s="160"/>
      <c r="K834" s="160"/>
      <c r="L834" s="160"/>
      <c r="M834" s="98"/>
      <c r="N834" s="99"/>
      <c r="O834" s="100"/>
      <c r="P834" s="105"/>
      <c r="Q834" s="102"/>
      <c r="R834" s="102"/>
      <c r="S834" s="102"/>
      <c r="T834" s="103"/>
      <c r="U834" s="104"/>
      <c r="V834" s="160"/>
    </row>
    <row r="835" spans="1:22" ht="12.75">
      <c r="A835" s="163"/>
      <c r="B835" s="158"/>
      <c r="C835" s="166" t="str">
        <f>IFERROR(VLOOKUP(B835,VALIDACIÓN!A:B,2,FALSE),"INDICAR DISTRITO")</f>
        <v>INDICAR DISTRITO</v>
      </c>
      <c r="D835" s="158"/>
      <c r="E835" s="158"/>
      <c r="F835" s="158"/>
      <c r="G835" s="158"/>
      <c r="H835" s="158"/>
      <c r="I835" s="158"/>
      <c r="J835" s="161"/>
      <c r="K835" s="158"/>
      <c r="L835" s="162" t="str">
        <f>CONCATENATE(H835," - ",I835)</f>
        <v xml:space="preserve"> - </v>
      </c>
      <c r="M835" s="85" t="str">
        <f ca="1">IFERROR(__xludf.DUMMYFUNCTION("IFERROR(ArrayFormula(QUERY(TRIM('VALIDACIÓN'!$C$2:$H1254),""SELECT Col2, Col3, Col4 WHERE Col1='""&amp;L835&amp;""'"")),""COMPLETAR LOS CAMPOS DE AÑO, CUATRIMESTRE Y ORIENTACIÓN"")"),"COMPLETAR LOS CAMPOS DE AÑO, CUATRIMESTRE Y ORIENTACIÓN")</f>
        <v>COMPLETAR LOS CAMPOS DE AÑO, CUATRIMESTRE Y ORIENTACIÓN</v>
      </c>
      <c r="N835" s="86"/>
      <c r="O835" s="86"/>
      <c r="P835" s="87"/>
      <c r="Q835" s="88"/>
      <c r="R835" s="88"/>
      <c r="S835" s="88"/>
      <c r="T835" s="88"/>
      <c r="U835" s="89"/>
      <c r="V835" s="167"/>
    </row>
    <row r="836" spans="1:22" ht="12.75">
      <c r="A836" s="164"/>
      <c r="B836" s="159"/>
      <c r="C836" s="159"/>
      <c r="D836" s="159"/>
      <c r="E836" s="159"/>
      <c r="F836" s="159"/>
      <c r="G836" s="159"/>
      <c r="H836" s="159"/>
      <c r="I836" s="159"/>
      <c r="J836" s="159"/>
      <c r="K836" s="159"/>
      <c r="L836" s="159"/>
      <c r="M836" s="90"/>
      <c r="N836" s="91"/>
      <c r="O836" s="91"/>
      <c r="P836" s="92"/>
      <c r="Q836" s="94"/>
      <c r="R836" s="93"/>
      <c r="S836" s="94"/>
      <c r="T836" s="94"/>
      <c r="U836" s="95"/>
      <c r="V836" s="159"/>
    </row>
    <row r="837" spans="1:22" ht="12.75">
      <c r="A837" s="164"/>
      <c r="B837" s="159"/>
      <c r="C837" s="159"/>
      <c r="D837" s="159"/>
      <c r="E837" s="159"/>
      <c r="F837" s="159"/>
      <c r="G837" s="159"/>
      <c r="H837" s="159"/>
      <c r="I837" s="159"/>
      <c r="J837" s="159"/>
      <c r="K837" s="159"/>
      <c r="L837" s="159"/>
      <c r="M837" s="90"/>
      <c r="N837" s="91"/>
      <c r="O837" s="91"/>
      <c r="P837" s="92"/>
      <c r="Q837" s="94"/>
      <c r="R837" s="93"/>
      <c r="S837" s="94"/>
      <c r="T837" s="94"/>
      <c r="U837" s="95"/>
      <c r="V837" s="159"/>
    </row>
    <row r="838" spans="1:22" ht="12.75">
      <c r="A838" s="164"/>
      <c r="B838" s="159"/>
      <c r="C838" s="159"/>
      <c r="D838" s="159"/>
      <c r="E838" s="159"/>
      <c r="F838" s="159"/>
      <c r="G838" s="159"/>
      <c r="H838" s="159"/>
      <c r="I838" s="159"/>
      <c r="J838" s="159"/>
      <c r="K838" s="159"/>
      <c r="L838" s="159"/>
      <c r="M838" s="90"/>
      <c r="N838" s="91"/>
      <c r="O838" s="91"/>
      <c r="P838" s="96"/>
      <c r="Q838" s="94"/>
      <c r="R838" s="94"/>
      <c r="S838" s="94"/>
      <c r="T838" s="93"/>
      <c r="U838" s="97"/>
      <c r="V838" s="159"/>
    </row>
    <row r="839" spans="1:22" ht="13.5" thickBot="1">
      <c r="A839" s="165"/>
      <c r="B839" s="160"/>
      <c r="C839" s="160"/>
      <c r="D839" s="160"/>
      <c r="E839" s="160"/>
      <c r="F839" s="160"/>
      <c r="G839" s="160"/>
      <c r="H839" s="160"/>
      <c r="I839" s="160"/>
      <c r="J839" s="160"/>
      <c r="K839" s="160"/>
      <c r="L839" s="160"/>
      <c r="M839" s="98"/>
      <c r="N839" s="99"/>
      <c r="O839" s="100"/>
      <c r="P839" s="105"/>
      <c r="Q839" s="102"/>
      <c r="R839" s="102"/>
      <c r="S839" s="102"/>
      <c r="T839" s="103"/>
      <c r="U839" s="104"/>
      <c r="V839" s="160"/>
    </row>
    <row r="840" spans="1:22" ht="12.75">
      <c r="A840" s="163"/>
      <c r="B840" s="158"/>
      <c r="C840" s="166" t="str">
        <f>IFERROR(VLOOKUP(B840,VALIDACIÓN!A:B,2,FALSE),"INDICAR DISTRITO")</f>
        <v>INDICAR DISTRITO</v>
      </c>
      <c r="D840" s="158"/>
      <c r="E840" s="158"/>
      <c r="F840" s="158"/>
      <c r="G840" s="158"/>
      <c r="H840" s="158"/>
      <c r="I840" s="158"/>
      <c r="J840" s="161"/>
      <c r="K840" s="158"/>
      <c r="L840" s="162" t="str">
        <f>CONCATENATE(H840," - ",I840)</f>
        <v xml:space="preserve"> - </v>
      </c>
      <c r="M840" s="85" t="str">
        <f ca="1">IFERROR(__xludf.DUMMYFUNCTION("IFERROR(ArrayFormula(QUERY(TRIM('VALIDACIÓN'!$C$2:$H1254),""SELECT Col2, Col3, Col4 WHERE Col1='""&amp;L840&amp;""'"")),""COMPLETAR LOS CAMPOS DE AÑO, CUATRIMESTRE Y ORIENTACIÓN"")"),"COMPLETAR LOS CAMPOS DE AÑO, CUATRIMESTRE Y ORIENTACIÓN")</f>
        <v>COMPLETAR LOS CAMPOS DE AÑO, CUATRIMESTRE Y ORIENTACIÓN</v>
      </c>
      <c r="N840" s="86"/>
      <c r="O840" s="86"/>
      <c r="P840" s="87"/>
      <c r="Q840" s="88"/>
      <c r="R840" s="88"/>
      <c r="S840" s="88"/>
      <c r="T840" s="88"/>
      <c r="U840" s="89"/>
      <c r="V840" s="167"/>
    </row>
    <row r="841" spans="1:22" ht="12.75">
      <c r="A841" s="164"/>
      <c r="B841" s="159"/>
      <c r="C841" s="159"/>
      <c r="D841" s="159"/>
      <c r="E841" s="159"/>
      <c r="F841" s="159"/>
      <c r="G841" s="159"/>
      <c r="H841" s="159"/>
      <c r="I841" s="159"/>
      <c r="J841" s="159"/>
      <c r="K841" s="159"/>
      <c r="L841" s="159"/>
      <c r="M841" s="90"/>
      <c r="N841" s="91"/>
      <c r="O841" s="91"/>
      <c r="P841" s="92"/>
      <c r="Q841" s="94"/>
      <c r="R841" s="93"/>
      <c r="S841" s="94"/>
      <c r="T841" s="94"/>
      <c r="U841" s="95"/>
      <c r="V841" s="159"/>
    </row>
    <row r="842" spans="1:22" ht="12.75">
      <c r="A842" s="164"/>
      <c r="B842" s="159"/>
      <c r="C842" s="159"/>
      <c r="D842" s="159"/>
      <c r="E842" s="159"/>
      <c r="F842" s="159"/>
      <c r="G842" s="159"/>
      <c r="H842" s="159"/>
      <c r="I842" s="159"/>
      <c r="J842" s="159"/>
      <c r="K842" s="159"/>
      <c r="L842" s="159"/>
      <c r="M842" s="90"/>
      <c r="N842" s="91"/>
      <c r="O842" s="91"/>
      <c r="P842" s="92"/>
      <c r="Q842" s="94"/>
      <c r="R842" s="93"/>
      <c r="S842" s="94"/>
      <c r="T842" s="94"/>
      <c r="U842" s="95"/>
      <c r="V842" s="159"/>
    </row>
    <row r="843" spans="1:22" ht="12.75">
      <c r="A843" s="164"/>
      <c r="B843" s="159"/>
      <c r="C843" s="159"/>
      <c r="D843" s="159"/>
      <c r="E843" s="159"/>
      <c r="F843" s="159"/>
      <c r="G843" s="159"/>
      <c r="H843" s="159"/>
      <c r="I843" s="159"/>
      <c r="J843" s="159"/>
      <c r="K843" s="159"/>
      <c r="L843" s="159"/>
      <c r="M843" s="90"/>
      <c r="N843" s="91"/>
      <c r="O843" s="91"/>
      <c r="P843" s="96"/>
      <c r="Q843" s="94"/>
      <c r="R843" s="94"/>
      <c r="S843" s="94"/>
      <c r="T843" s="93"/>
      <c r="U843" s="97"/>
      <c r="V843" s="159"/>
    </row>
    <row r="844" spans="1:22" ht="13.5" thickBot="1">
      <c r="A844" s="165"/>
      <c r="B844" s="160"/>
      <c r="C844" s="160"/>
      <c r="D844" s="160"/>
      <c r="E844" s="160"/>
      <c r="F844" s="160"/>
      <c r="G844" s="160"/>
      <c r="H844" s="160"/>
      <c r="I844" s="160"/>
      <c r="J844" s="160"/>
      <c r="K844" s="160"/>
      <c r="L844" s="160"/>
      <c r="M844" s="98"/>
      <c r="N844" s="99"/>
      <c r="O844" s="100"/>
      <c r="P844" s="105"/>
      <c r="Q844" s="102"/>
      <c r="R844" s="102"/>
      <c r="S844" s="102"/>
      <c r="T844" s="103"/>
      <c r="U844" s="104"/>
      <c r="V844" s="160"/>
    </row>
    <row r="845" spans="1:22" ht="12.75">
      <c r="A845" s="163"/>
      <c r="B845" s="158"/>
      <c r="C845" s="166" t="str">
        <f>IFERROR(VLOOKUP(B845,VALIDACIÓN!A:B,2,FALSE),"INDICAR DISTRITO")</f>
        <v>INDICAR DISTRITO</v>
      </c>
      <c r="D845" s="158"/>
      <c r="E845" s="158"/>
      <c r="F845" s="158"/>
      <c r="G845" s="158"/>
      <c r="H845" s="158"/>
      <c r="I845" s="158"/>
      <c r="J845" s="161"/>
      <c r="K845" s="158"/>
      <c r="L845" s="162" t="str">
        <f>CONCATENATE(H845," - ",I845)</f>
        <v xml:space="preserve"> - </v>
      </c>
      <c r="M845" s="85" t="str">
        <f ca="1">IFERROR(__xludf.DUMMYFUNCTION("IFERROR(ArrayFormula(QUERY(TRIM('VALIDACIÓN'!$C$2:$H1254),""SELECT Col2, Col3, Col4 WHERE Col1='""&amp;L845&amp;""'"")),""COMPLETAR LOS CAMPOS DE AÑO, CUATRIMESTRE Y ORIENTACIÓN"")"),"COMPLETAR LOS CAMPOS DE AÑO, CUATRIMESTRE Y ORIENTACIÓN")</f>
        <v>COMPLETAR LOS CAMPOS DE AÑO, CUATRIMESTRE Y ORIENTACIÓN</v>
      </c>
      <c r="N845" s="86"/>
      <c r="O845" s="86"/>
      <c r="P845" s="87"/>
      <c r="Q845" s="88"/>
      <c r="R845" s="88"/>
      <c r="S845" s="88"/>
      <c r="T845" s="88"/>
      <c r="U845" s="89"/>
      <c r="V845" s="167"/>
    </row>
    <row r="846" spans="1:22" ht="12.75">
      <c r="A846" s="164"/>
      <c r="B846" s="159"/>
      <c r="C846" s="159"/>
      <c r="D846" s="159"/>
      <c r="E846" s="159"/>
      <c r="F846" s="159"/>
      <c r="G846" s="159"/>
      <c r="H846" s="159"/>
      <c r="I846" s="159"/>
      <c r="J846" s="159"/>
      <c r="K846" s="159"/>
      <c r="L846" s="159"/>
      <c r="M846" s="90"/>
      <c r="N846" s="91"/>
      <c r="O846" s="91"/>
      <c r="P846" s="92"/>
      <c r="Q846" s="94"/>
      <c r="R846" s="93"/>
      <c r="S846" s="94"/>
      <c r="T846" s="94"/>
      <c r="U846" s="95"/>
      <c r="V846" s="159"/>
    </row>
    <row r="847" spans="1:22" ht="12.75">
      <c r="A847" s="164"/>
      <c r="B847" s="159"/>
      <c r="C847" s="159"/>
      <c r="D847" s="159"/>
      <c r="E847" s="159"/>
      <c r="F847" s="159"/>
      <c r="G847" s="159"/>
      <c r="H847" s="159"/>
      <c r="I847" s="159"/>
      <c r="J847" s="159"/>
      <c r="K847" s="159"/>
      <c r="L847" s="159"/>
      <c r="M847" s="90"/>
      <c r="N847" s="91"/>
      <c r="O847" s="91"/>
      <c r="P847" s="92"/>
      <c r="Q847" s="94"/>
      <c r="R847" s="93"/>
      <c r="S847" s="94"/>
      <c r="T847" s="94"/>
      <c r="U847" s="95"/>
      <c r="V847" s="159"/>
    </row>
    <row r="848" spans="1:22" ht="12.75">
      <c r="A848" s="164"/>
      <c r="B848" s="159"/>
      <c r="C848" s="159"/>
      <c r="D848" s="159"/>
      <c r="E848" s="159"/>
      <c r="F848" s="159"/>
      <c r="G848" s="159"/>
      <c r="H848" s="159"/>
      <c r="I848" s="159"/>
      <c r="J848" s="159"/>
      <c r="K848" s="159"/>
      <c r="L848" s="159"/>
      <c r="M848" s="90"/>
      <c r="N848" s="91"/>
      <c r="O848" s="91"/>
      <c r="P848" s="96"/>
      <c r="Q848" s="94"/>
      <c r="R848" s="94"/>
      <c r="S848" s="94"/>
      <c r="T848" s="93"/>
      <c r="U848" s="97"/>
      <c r="V848" s="159"/>
    </row>
    <row r="849" spans="1:22" ht="13.5" thickBot="1">
      <c r="A849" s="165"/>
      <c r="B849" s="160"/>
      <c r="C849" s="160"/>
      <c r="D849" s="160"/>
      <c r="E849" s="160"/>
      <c r="F849" s="160"/>
      <c r="G849" s="160"/>
      <c r="H849" s="160"/>
      <c r="I849" s="160"/>
      <c r="J849" s="160"/>
      <c r="K849" s="160"/>
      <c r="L849" s="160"/>
      <c r="M849" s="98"/>
      <c r="N849" s="99"/>
      <c r="O849" s="100"/>
      <c r="P849" s="105"/>
      <c r="Q849" s="102"/>
      <c r="R849" s="102"/>
      <c r="S849" s="102"/>
      <c r="T849" s="103"/>
      <c r="U849" s="104"/>
      <c r="V849" s="160"/>
    </row>
    <row r="850" spans="1:22" ht="12.75">
      <c r="A850" s="163"/>
      <c r="B850" s="158"/>
      <c r="C850" s="166" t="str">
        <f>IFERROR(VLOOKUP(B850,VALIDACIÓN!A:B,2,FALSE),"INDICAR DISTRITO")</f>
        <v>INDICAR DISTRITO</v>
      </c>
      <c r="D850" s="158"/>
      <c r="E850" s="158"/>
      <c r="F850" s="158"/>
      <c r="G850" s="158"/>
      <c r="H850" s="158"/>
      <c r="I850" s="158"/>
      <c r="J850" s="161"/>
      <c r="K850" s="158"/>
      <c r="L850" s="162" t="str">
        <f>CONCATENATE(H850," - ",I850)</f>
        <v xml:space="preserve"> - </v>
      </c>
      <c r="M850" s="85" t="str">
        <f ca="1">IFERROR(__xludf.DUMMYFUNCTION("IFERROR(ArrayFormula(QUERY(TRIM('VALIDACIÓN'!$C$2:$H1254),""SELECT Col2, Col3, Col4 WHERE Col1='""&amp;L850&amp;""'"")),""COMPLETAR LOS CAMPOS DE AÑO, CUATRIMESTRE Y ORIENTACIÓN"")"),"COMPLETAR LOS CAMPOS DE AÑO, CUATRIMESTRE Y ORIENTACIÓN")</f>
        <v>COMPLETAR LOS CAMPOS DE AÑO, CUATRIMESTRE Y ORIENTACIÓN</v>
      </c>
      <c r="N850" s="86"/>
      <c r="O850" s="86"/>
      <c r="P850" s="87"/>
      <c r="Q850" s="88"/>
      <c r="R850" s="88"/>
      <c r="S850" s="88"/>
      <c r="T850" s="88"/>
      <c r="U850" s="89"/>
      <c r="V850" s="167"/>
    </row>
    <row r="851" spans="1:22" ht="12.75">
      <c r="A851" s="164"/>
      <c r="B851" s="159"/>
      <c r="C851" s="159"/>
      <c r="D851" s="159"/>
      <c r="E851" s="159"/>
      <c r="F851" s="159"/>
      <c r="G851" s="159"/>
      <c r="H851" s="159"/>
      <c r="I851" s="159"/>
      <c r="J851" s="159"/>
      <c r="K851" s="159"/>
      <c r="L851" s="159"/>
      <c r="M851" s="90"/>
      <c r="N851" s="91"/>
      <c r="O851" s="91"/>
      <c r="P851" s="92"/>
      <c r="Q851" s="94"/>
      <c r="R851" s="93"/>
      <c r="S851" s="94"/>
      <c r="T851" s="94"/>
      <c r="U851" s="95"/>
      <c r="V851" s="159"/>
    </row>
    <row r="852" spans="1:22" ht="12.75">
      <c r="A852" s="164"/>
      <c r="B852" s="159"/>
      <c r="C852" s="159"/>
      <c r="D852" s="159"/>
      <c r="E852" s="159"/>
      <c r="F852" s="159"/>
      <c r="G852" s="159"/>
      <c r="H852" s="159"/>
      <c r="I852" s="159"/>
      <c r="J852" s="159"/>
      <c r="K852" s="159"/>
      <c r="L852" s="159"/>
      <c r="M852" s="90"/>
      <c r="N852" s="91"/>
      <c r="O852" s="91"/>
      <c r="P852" s="92"/>
      <c r="Q852" s="94"/>
      <c r="R852" s="93"/>
      <c r="S852" s="94"/>
      <c r="T852" s="94"/>
      <c r="U852" s="95"/>
      <c r="V852" s="159"/>
    </row>
    <row r="853" spans="1:22" ht="12.75">
      <c r="A853" s="164"/>
      <c r="B853" s="159"/>
      <c r="C853" s="159"/>
      <c r="D853" s="159"/>
      <c r="E853" s="159"/>
      <c r="F853" s="159"/>
      <c r="G853" s="159"/>
      <c r="H853" s="159"/>
      <c r="I853" s="159"/>
      <c r="J853" s="159"/>
      <c r="K853" s="159"/>
      <c r="L853" s="159"/>
      <c r="M853" s="90"/>
      <c r="N853" s="91"/>
      <c r="O853" s="91"/>
      <c r="P853" s="96"/>
      <c r="Q853" s="94"/>
      <c r="R853" s="94"/>
      <c r="S853" s="94"/>
      <c r="T853" s="93"/>
      <c r="U853" s="97"/>
      <c r="V853" s="159"/>
    </row>
    <row r="854" spans="1:22" ht="13.5" thickBot="1">
      <c r="A854" s="165"/>
      <c r="B854" s="160"/>
      <c r="C854" s="160"/>
      <c r="D854" s="160"/>
      <c r="E854" s="160"/>
      <c r="F854" s="160"/>
      <c r="G854" s="160"/>
      <c r="H854" s="160"/>
      <c r="I854" s="160"/>
      <c r="J854" s="160"/>
      <c r="K854" s="160"/>
      <c r="L854" s="160"/>
      <c r="M854" s="98"/>
      <c r="N854" s="99"/>
      <c r="O854" s="100"/>
      <c r="P854" s="105"/>
      <c r="Q854" s="102"/>
      <c r="R854" s="102"/>
      <c r="S854" s="102"/>
      <c r="T854" s="103"/>
      <c r="U854" s="104"/>
      <c r="V854" s="160"/>
    </row>
    <row r="855" spans="1:22" ht="12.75">
      <c r="A855" s="163"/>
      <c r="B855" s="158"/>
      <c r="C855" s="166" t="str">
        <f>IFERROR(VLOOKUP(B855,VALIDACIÓN!A:B,2,FALSE),"INDICAR DISTRITO")</f>
        <v>INDICAR DISTRITO</v>
      </c>
      <c r="D855" s="158"/>
      <c r="E855" s="158"/>
      <c r="F855" s="158"/>
      <c r="G855" s="158"/>
      <c r="H855" s="158"/>
      <c r="I855" s="158"/>
      <c r="J855" s="161"/>
      <c r="K855" s="158"/>
      <c r="L855" s="162" t="str">
        <f>CONCATENATE(H855," - ",I855)</f>
        <v xml:space="preserve"> - </v>
      </c>
      <c r="M855" s="85" t="str">
        <f ca="1">IFERROR(__xludf.DUMMYFUNCTION("IFERROR(ArrayFormula(QUERY(TRIM('VALIDACIÓN'!$C$2:$H1254),""SELECT Col2, Col3, Col4 WHERE Col1='""&amp;L855&amp;""'"")),""COMPLETAR LOS CAMPOS DE AÑO, CUATRIMESTRE Y ORIENTACIÓN"")"),"COMPLETAR LOS CAMPOS DE AÑO, CUATRIMESTRE Y ORIENTACIÓN")</f>
        <v>COMPLETAR LOS CAMPOS DE AÑO, CUATRIMESTRE Y ORIENTACIÓN</v>
      </c>
      <c r="N855" s="86"/>
      <c r="O855" s="86"/>
      <c r="P855" s="87"/>
      <c r="Q855" s="88"/>
      <c r="R855" s="88"/>
      <c r="S855" s="88"/>
      <c r="T855" s="88"/>
      <c r="U855" s="89"/>
      <c r="V855" s="167"/>
    </row>
    <row r="856" spans="1:22" ht="12.75">
      <c r="A856" s="164"/>
      <c r="B856" s="159"/>
      <c r="C856" s="159"/>
      <c r="D856" s="159"/>
      <c r="E856" s="159"/>
      <c r="F856" s="159"/>
      <c r="G856" s="159"/>
      <c r="H856" s="159"/>
      <c r="I856" s="159"/>
      <c r="J856" s="159"/>
      <c r="K856" s="159"/>
      <c r="L856" s="159"/>
      <c r="M856" s="90"/>
      <c r="N856" s="91"/>
      <c r="O856" s="91"/>
      <c r="P856" s="92"/>
      <c r="Q856" s="94"/>
      <c r="R856" s="93"/>
      <c r="S856" s="94"/>
      <c r="T856" s="94"/>
      <c r="U856" s="95"/>
      <c r="V856" s="159"/>
    </row>
    <row r="857" spans="1:22" ht="12.75">
      <c r="A857" s="164"/>
      <c r="B857" s="159"/>
      <c r="C857" s="159"/>
      <c r="D857" s="159"/>
      <c r="E857" s="159"/>
      <c r="F857" s="159"/>
      <c r="G857" s="159"/>
      <c r="H857" s="159"/>
      <c r="I857" s="159"/>
      <c r="J857" s="159"/>
      <c r="K857" s="159"/>
      <c r="L857" s="159"/>
      <c r="M857" s="90"/>
      <c r="N857" s="91"/>
      <c r="O857" s="91"/>
      <c r="P857" s="92"/>
      <c r="Q857" s="94"/>
      <c r="R857" s="93"/>
      <c r="S857" s="94"/>
      <c r="T857" s="94"/>
      <c r="U857" s="95"/>
      <c r="V857" s="159"/>
    </row>
    <row r="858" spans="1:22" ht="12.75">
      <c r="A858" s="164"/>
      <c r="B858" s="159"/>
      <c r="C858" s="159"/>
      <c r="D858" s="159"/>
      <c r="E858" s="159"/>
      <c r="F858" s="159"/>
      <c r="G858" s="159"/>
      <c r="H858" s="159"/>
      <c r="I858" s="159"/>
      <c r="J858" s="159"/>
      <c r="K858" s="159"/>
      <c r="L858" s="159"/>
      <c r="M858" s="90"/>
      <c r="N858" s="91"/>
      <c r="O858" s="91"/>
      <c r="P858" s="96"/>
      <c r="Q858" s="94"/>
      <c r="R858" s="94"/>
      <c r="S858" s="94"/>
      <c r="T858" s="93"/>
      <c r="U858" s="97"/>
      <c r="V858" s="159"/>
    </row>
    <row r="859" spans="1:22" ht="13.5" thickBot="1">
      <c r="A859" s="165"/>
      <c r="B859" s="160"/>
      <c r="C859" s="160"/>
      <c r="D859" s="160"/>
      <c r="E859" s="160"/>
      <c r="F859" s="160"/>
      <c r="G859" s="160"/>
      <c r="H859" s="160"/>
      <c r="I859" s="160"/>
      <c r="J859" s="160"/>
      <c r="K859" s="160"/>
      <c r="L859" s="160"/>
      <c r="M859" s="98"/>
      <c r="N859" s="99"/>
      <c r="O859" s="100"/>
      <c r="P859" s="105"/>
      <c r="Q859" s="102"/>
      <c r="R859" s="102"/>
      <c r="S859" s="102"/>
      <c r="T859" s="103"/>
      <c r="U859" s="104"/>
      <c r="V859" s="160"/>
    </row>
    <row r="860" spans="1:22" ht="12.75">
      <c r="A860" s="163"/>
      <c r="B860" s="158"/>
      <c r="C860" s="166" t="str">
        <f>IFERROR(VLOOKUP(B860,VALIDACIÓN!A:B,2,FALSE),"INDICAR DISTRITO")</f>
        <v>INDICAR DISTRITO</v>
      </c>
      <c r="D860" s="158"/>
      <c r="E860" s="158"/>
      <c r="F860" s="158"/>
      <c r="G860" s="158"/>
      <c r="H860" s="158"/>
      <c r="I860" s="158"/>
      <c r="J860" s="161"/>
      <c r="K860" s="158"/>
      <c r="L860" s="162" t="str">
        <f>CONCATENATE(H860," - ",I860)</f>
        <v xml:space="preserve"> - </v>
      </c>
      <c r="M860" s="85" t="str">
        <f ca="1">IFERROR(__xludf.DUMMYFUNCTION("IFERROR(ArrayFormula(QUERY(TRIM('VALIDACIÓN'!$C$2:$H1254),""SELECT Col2, Col3, Col4 WHERE Col1='""&amp;L860&amp;""'"")),""COMPLETAR LOS CAMPOS DE AÑO, CUATRIMESTRE Y ORIENTACIÓN"")"),"COMPLETAR LOS CAMPOS DE AÑO, CUATRIMESTRE Y ORIENTACIÓN")</f>
        <v>COMPLETAR LOS CAMPOS DE AÑO, CUATRIMESTRE Y ORIENTACIÓN</v>
      </c>
      <c r="N860" s="86"/>
      <c r="O860" s="86"/>
      <c r="P860" s="87"/>
      <c r="Q860" s="88"/>
      <c r="R860" s="88"/>
      <c r="S860" s="88"/>
      <c r="T860" s="88"/>
      <c r="U860" s="89"/>
      <c r="V860" s="167"/>
    </row>
    <row r="861" spans="1:22" ht="12.75">
      <c r="A861" s="164"/>
      <c r="B861" s="159"/>
      <c r="C861" s="159"/>
      <c r="D861" s="159"/>
      <c r="E861" s="159"/>
      <c r="F861" s="159"/>
      <c r="G861" s="159"/>
      <c r="H861" s="159"/>
      <c r="I861" s="159"/>
      <c r="J861" s="159"/>
      <c r="K861" s="159"/>
      <c r="L861" s="159"/>
      <c r="M861" s="90"/>
      <c r="N861" s="91"/>
      <c r="O861" s="91"/>
      <c r="P861" s="92"/>
      <c r="Q861" s="94"/>
      <c r="R861" s="93"/>
      <c r="S861" s="94"/>
      <c r="T861" s="94"/>
      <c r="U861" s="95"/>
      <c r="V861" s="159"/>
    </row>
    <row r="862" spans="1:22" ht="12.75">
      <c r="A862" s="164"/>
      <c r="B862" s="159"/>
      <c r="C862" s="159"/>
      <c r="D862" s="159"/>
      <c r="E862" s="159"/>
      <c r="F862" s="159"/>
      <c r="G862" s="159"/>
      <c r="H862" s="159"/>
      <c r="I862" s="159"/>
      <c r="J862" s="159"/>
      <c r="K862" s="159"/>
      <c r="L862" s="159"/>
      <c r="M862" s="90"/>
      <c r="N862" s="91"/>
      <c r="O862" s="91"/>
      <c r="P862" s="92"/>
      <c r="Q862" s="94"/>
      <c r="R862" s="93"/>
      <c r="S862" s="94"/>
      <c r="T862" s="94"/>
      <c r="U862" s="95"/>
      <c r="V862" s="159"/>
    </row>
    <row r="863" spans="1:22" ht="12.75">
      <c r="A863" s="164"/>
      <c r="B863" s="159"/>
      <c r="C863" s="159"/>
      <c r="D863" s="159"/>
      <c r="E863" s="159"/>
      <c r="F863" s="159"/>
      <c r="G863" s="159"/>
      <c r="H863" s="159"/>
      <c r="I863" s="159"/>
      <c r="J863" s="159"/>
      <c r="K863" s="159"/>
      <c r="L863" s="159"/>
      <c r="M863" s="90"/>
      <c r="N863" s="91"/>
      <c r="O863" s="91"/>
      <c r="P863" s="96"/>
      <c r="Q863" s="94"/>
      <c r="R863" s="94"/>
      <c r="S863" s="94"/>
      <c r="T863" s="93"/>
      <c r="U863" s="97"/>
      <c r="V863" s="159"/>
    </row>
    <row r="864" spans="1:22" ht="13.5" thickBot="1">
      <c r="A864" s="165"/>
      <c r="B864" s="160"/>
      <c r="C864" s="160"/>
      <c r="D864" s="160"/>
      <c r="E864" s="160"/>
      <c r="F864" s="160"/>
      <c r="G864" s="160"/>
      <c r="H864" s="160"/>
      <c r="I864" s="160"/>
      <c r="J864" s="160"/>
      <c r="K864" s="160"/>
      <c r="L864" s="160"/>
      <c r="M864" s="98"/>
      <c r="N864" s="99"/>
      <c r="O864" s="100"/>
      <c r="P864" s="105"/>
      <c r="Q864" s="102"/>
      <c r="R864" s="102"/>
      <c r="S864" s="102"/>
      <c r="T864" s="103"/>
      <c r="U864" s="104"/>
      <c r="V864" s="160"/>
    </row>
    <row r="865" spans="1:22" ht="12.75">
      <c r="A865" s="163"/>
      <c r="B865" s="158"/>
      <c r="C865" s="166" t="str">
        <f>IFERROR(VLOOKUP(B865,VALIDACIÓN!A:B,2,FALSE),"INDICAR DISTRITO")</f>
        <v>INDICAR DISTRITO</v>
      </c>
      <c r="D865" s="158"/>
      <c r="E865" s="158"/>
      <c r="F865" s="158"/>
      <c r="G865" s="158"/>
      <c r="H865" s="158"/>
      <c r="I865" s="158"/>
      <c r="J865" s="161"/>
      <c r="K865" s="158"/>
      <c r="L865" s="162" t="str">
        <f>CONCATENATE(H865," - ",I865)</f>
        <v xml:space="preserve"> - </v>
      </c>
      <c r="M865" s="85" t="str">
        <f ca="1">IFERROR(__xludf.DUMMYFUNCTION("IFERROR(ArrayFormula(QUERY(TRIM('VALIDACIÓN'!$C$2:$H1254),""SELECT Col2, Col3, Col4 WHERE Col1='""&amp;L865&amp;""'"")),""COMPLETAR LOS CAMPOS DE AÑO, CUATRIMESTRE Y ORIENTACIÓN"")"),"COMPLETAR LOS CAMPOS DE AÑO, CUATRIMESTRE Y ORIENTACIÓN")</f>
        <v>COMPLETAR LOS CAMPOS DE AÑO, CUATRIMESTRE Y ORIENTACIÓN</v>
      </c>
      <c r="N865" s="86"/>
      <c r="O865" s="86"/>
      <c r="P865" s="87"/>
      <c r="Q865" s="88"/>
      <c r="R865" s="88"/>
      <c r="S865" s="88"/>
      <c r="T865" s="88"/>
      <c r="U865" s="89"/>
      <c r="V865" s="167"/>
    </row>
    <row r="866" spans="1:22" ht="12.75">
      <c r="A866" s="164"/>
      <c r="B866" s="159"/>
      <c r="C866" s="159"/>
      <c r="D866" s="159"/>
      <c r="E866" s="159"/>
      <c r="F866" s="159"/>
      <c r="G866" s="159"/>
      <c r="H866" s="159"/>
      <c r="I866" s="159"/>
      <c r="J866" s="159"/>
      <c r="K866" s="159"/>
      <c r="L866" s="159"/>
      <c r="M866" s="90"/>
      <c r="N866" s="91"/>
      <c r="O866" s="91"/>
      <c r="P866" s="92"/>
      <c r="Q866" s="94"/>
      <c r="R866" s="93"/>
      <c r="S866" s="94"/>
      <c r="T866" s="94"/>
      <c r="U866" s="95"/>
      <c r="V866" s="159"/>
    </row>
    <row r="867" spans="1:22" ht="12.75">
      <c r="A867" s="164"/>
      <c r="B867" s="159"/>
      <c r="C867" s="159"/>
      <c r="D867" s="159"/>
      <c r="E867" s="159"/>
      <c r="F867" s="159"/>
      <c r="G867" s="159"/>
      <c r="H867" s="159"/>
      <c r="I867" s="159"/>
      <c r="J867" s="159"/>
      <c r="K867" s="159"/>
      <c r="L867" s="159"/>
      <c r="M867" s="90"/>
      <c r="N867" s="91"/>
      <c r="O867" s="91"/>
      <c r="P867" s="92"/>
      <c r="Q867" s="94"/>
      <c r="R867" s="93"/>
      <c r="S867" s="94"/>
      <c r="T867" s="94"/>
      <c r="U867" s="95"/>
      <c r="V867" s="159"/>
    </row>
    <row r="868" spans="1:22" ht="12.75">
      <c r="A868" s="164"/>
      <c r="B868" s="159"/>
      <c r="C868" s="159"/>
      <c r="D868" s="159"/>
      <c r="E868" s="159"/>
      <c r="F868" s="159"/>
      <c r="G868" s="159"/>
      <c r="H868" s="159"/>
      <c r="I868" s="159"/>
      <c r="J868" s="159"/>
      <c r="K868" s="159"/>
      <c r="L868" s="159"/>
      <c r="M868" s="90"/>
      <c r="N868" s="91"/>
      <c r="O868" s="91"/>
      <c r="P868" s="96"/>
      <c r="Q868" s="94"/>
      <c r="R868" s="94"/>
      <c r="S868" s="94"/>
      <c r="T868" s="93"/>
      <c r="U868" s="97"/>
      <c r="V868" s="159"/>
    </row>
    <row r="869" spans="1:22" ht="13.5" thickBot="1">
      <c r="A869" s="165"/>
      <c r="B869" s="160"/>
      <c r="C869" s="160"/>
      <c r="D869" s="160"/>
      <c r="E869" s="160"/>
      <c r="F869" s="160"/>
      <c r="G869" s="160"/>
      <c r="H869" s="160"/>
      <c r="I869" s="160"/>
      <c r="J869" s="160"/>
      <c r="K869" s="160"/>
      <c r="L869" s="160"/>
      <c r="M869" s="98"/>
      <c r="N869" s="99"/>
      <c r="O869" s="100"/>
      <c r="P869" s="105"/>
      <c r="Q869" s="102"/>
      <c r="R869" s="102"/>
      <c r="S869" s="102"/>
      <c r="T869" s="103"/>
      <c r="U869" s="104"/>
      <c r="V869" s="160"/>
    </row>
    <row r="870" spans="1:22" ht="12.75">
      <c r="A870" s="163"/>
      <c r="B870" s="158"/>
      <c r="C870" s="166" t="str">
        <f>IFERROR(VLOOKUP(B870,VALIDACIÓN!A:B,2,FALSE),"INDICAR DISTRITO")</f>
        <v>INDICAR DISTRITO</v>
      </c>
      <c r="D870" s="158"/>
      <c r="E870" s="158"/>
      <c r="F870" s="158"/>
      <c r="G870" s="158"/>
      <c r="H870" s="158"/>
      <c r="I870" s="158"/>
      <c r="J870" s="161"/>
      <c r="K870" s="158"/>
      <c r="L870" s="162" t="str">
        <f>CONCATENATE(H870," - ",I870)</f>
        <v xml:space="preserve"> - </v>
      </c>
      <c r="M870" s="85" t="str">
        <f ca="1">IFERROR(__xludf.DUMMYFUNCTION("IFERROR(ArrayFormula(QUERY(TRIM('VALIDACIÓN'!$C$2:$H1254),""SELECT Col2, Col3, Col4 WHERE Col1='""&amp;L870&amp;""'"")),""COMPLETAR LOS CAMPOS DE AÑO, CUATRIMESTRE Y ORIENTACIÓN"")"),"COMPLETAR LOS CAMPOS DE AÑO, CUATRIMESTRE Y ORIENTACIÓN")</f>
        <v>COMPLETAR LOS CAMPOS DE AÑO, CUATRIMESTRE Y ORIENTACIÓN</v>
      </c>
      <c r="N870" s="86"/>
      <c r="O870" s="86"/>
      <c r="P870" s="87"/>
      <c r="Q870" s="88"/>
      <c r="R870" s="88"/>
      <c r="S870" s="88"/>
      <c r="T870" s="88"/>
      <c r="U870" s="89"/>
      <c r="V870" s="167"/>
    </row>
    <row r="871" spans="1:22" ht="12.75">
      <c r="A871" s="164"/>
      <c r="B871" s="159"/>
      <c r="C871" s="159"/>
      <c r="D871" s="159"/>
      <c r="E871" s="159"/>
      <c r="F871" s="159"/>
      <c r="G871" s="159"/>
      <c r="H871" s="159"/>
      <c r="I871" s="159"/>
      <c r="J871" s="159"/>
      <c r="K871" s="159"/>
      <c r="L871" s="159"/>
      <c r="M871" s="90"/>
      <c r="N871" s="91"/>
      <c r="O871" s="91"/>
      <c r="P871" s="92"/>
      <c r="Q871" s="94"/>
      <c r="R871" s="93"/>
      <c r="S871" s="94"/>
      <c r="T871" s="94"/>
      <c r="U871" s="95"/>
      <c r="V871" s="159"/>
    </row>
    <row r="872" spans="1:22" ht="12.75">
      <c r="A872" s="164"/>
      <c r="B872" s="159"/>
      <c r="C872" s="159"/>
      <c r="D872" s="159"/>
      <c r="E872" s="159"/>
      <c r="F872" s="159"/>
      <c r="G872" s="159"/>
      <c r="H872" s="159"/>
      <c r="I872" s="159"/>
      <c r="J872" s="159"/>
      <c r="K872" s="159"/>
      <c r="L872" s="159"/>
      <c r="M872" s="90"/>
      <c r="N872" s="91"/>
      <c r="O872" s="91"/>
      <c r="P872" s="92"/>
      <c r="Q872" s="94"/>
      <c r="R872" s="93"/>
      <c r="S872" s="94"/>
      <c r="T872" s="94"/>
      <c r="U872" s="95"/>
      <c r="V872" s="159"/>
    </row>
    <row r="873" spans="1:22" ht="12.75">
      <c r="A873" s="164"/>
      <c r="B873" s="159"/>
      <c r="C873" s="159"/>
      <c r="D873" s="159"/>
      <c r="E873" s="159"/>
      <c r="F873" s="159"/>
      <c r="G873" s="159"/>
      <c r="H873" s="159"/>
      <c r="I873" s="159"/>
      <c r="J873" s="159"/>
      <c r="K873" s="159"/>
      <c r="L873" s="159"/>
      <c r="M873" s="90"/>
      <c r="N873" s="91"/>
      <c r="O873" s="91"/>
      <c r="P873" s="96"/>
      <c r="Q873" s="94"/>
      <c r="R873" s="94"/>
      <c r="S873" s="94"/>
      <c r="T873" s="93"/>
      <c r="U873" s="97"/>
      <c r="V873" s="159"/>
    </row>
    <row r="874" spans="1:22" ht="13.5" thickBot="1">
      <c r="A874" s="165"/>
      <c r="B874" s="160"/>
      <c r="C874" s="160"/>
      <c r="D874" s="160"/>
      <c r="E874" s="160"/>
      <c r="F874" s="160"/>
      <c r="G874" s="160"/>
      <c r="H874" s="160"/>
      <c r="I874" s="160"/>
      <c r="J874" s="160"/>
      <c r="K874" s="160"/>
      <c r="L874" s="160"/>
      <c r="M874" s="98"/>
      <c r="N874" s="99"/>
      <c r="O874" s="100"/>
      <c r="P874" s="105"/>
      <c r="Q874" s="102"/>
      <c r="R874" s="102"/>
      <c r="S874" s="102"/>
      <c r="T874" s="103"/>
      <c r="U874" s="104"/>
      <c r="V874" s="160"/>
    </row>
    <row r="875" spans="1:22" ht="12.75">
      <c r="A875" s="163"/>
      <c r="B875" s="158"/>
      <c r="C875" s="166" t="str">
        <f>IFERROR(VLOOKUP(B875,VALIDACIÓN!A:B,2,FALSE),"INDICAR DISTRITO")</f>
        <v>INDICAR DISTRITO</v>
      </c>
      <c r="D875" s="158"/>
      <c r="E875" s="158"/>
      <c r="F875" s="158"/>
      <c r="G875" s="158"/>
      <c r="H875" s="158"/>
      <c r="I875" s="158"/>
      <c r="J875" s="161"/>
      <c r="K875" s="158"/>
      <c r="L875" s="162" t="str">
        <f>CONCATENATE(H875," - ",I875)</f>
        <v xml:space="preserve"> - </v>
      </c>
      <c r="M875" s="85" t="str">
        <f ca="1">IFERROR(__xludf.DUMMYFUNCTION("IFERROR(ArrayFormula(QUERY(TRIM('VALIDACIÓN'!$C$2:$H1254),""SELECT Col2, Col3, Col4 WHERE Col1='""&amp;L875&amp;""'"")),""COMPLETAR LOS CAMPOS DE AÑO, CUATRIMESTRE Y ORIENTACIÓN"")"),"COMPLETAR LOS CAMPOS DE AÑO, CUATRIMESTRE Y ORIENTACIÓN")</f>
        <v>COMPLETAR LOS CAMPOS DE AÑO, CUATRIMESTRE Y ORIENTACIÓN</v>
      </c>
      <c r="N875" s="86"/>
      <c r="O875" s="86"/>
      <c r="P875" s="87"/>
      <c r="Q875" s="88"/>
      <c r="R875" s="88"/>
      <c r="S875" s="88"/>
      <c r="T875" s="88"/>
      <c r="U875" s="89"/>
      <c r="V875" s="167"/>
    </row>
    <row r="876" spans="1:22" ht="12.75">
      <c r="A876" s="164"/>
      <c r="B876" s="159"/>
      <c r="C876" s="159"/>
      <c r="D876" s="159"/>
      <c r="E876" s="159"/>
      <c r="F876" s="159"/>
      <c r="G876" s="159"/>
      <c r="H876" s="159"/>
      <c r="I876" s="159"/>
      <c r="J876" s="159"/>
      <c r="K876" s="159"/>
      <c r="L876" s="159"/>
      <c r="M876" s="90"/>
      <c r="N876" s="91"/>
      <c r="O876" s="91"/>
      <c r="P876" s="92"/>
      <c r="Q876" s="94"/>
      <c r="R876" s="93"/>
      <c r="S876" s="94"/>
      <c r="T876" s="94"/>
      <c r="U876" s="95"/>
      <c r="V876" s="159"/>
    </row>
    <row r="877" spans="1:22" ht="12.75">
      <c r="A877" s="164"/>
      <c r="B877" s="159"/>
      <c r="C877" s="159"/>
      <c r="D877" s="159"/>
      <c r="E877" s="159"/>
      <c r="F877" s="159"/>
      <c r="G877" s="159"/>
      <c r="H877" s="159"/>
      <c r="I877" s="159"/>
      <c r="J877" s="159"/>
      <c r="K877" s="159"/>
      <c r="L877" s="159"/>
      <c r="M877" s="90"/>
      <c r="N877" s="91"/>
      <c r="O877" s="91"/>
      <c r="P877" s="92"/>
      <c r="Q877" s="94"/>
      <c r="R877" s="93"/>
      <c r="S877" s="94"/>
      <c r="T877" s="94"/>
      <c r="U877" s="95"/>
      <c r="V877" s="159"/>
    </row>
    <row r="878" spans="1:22" ht="12.75">
      <c r="A878" s="164"/>
      <c r="B878" s="159"/>
      <c r="C878" s="159"/>
      <c r="D878" s="159"/>
      <c r="E878" s="159"/>
      <c r="F878" s="159"/>
      <c r="G878" s="159"/>
      <c r="H878" s="159"/>
      <c r="I878" s="159"/>
      <c r="J878" s="159"/>
      <c r="K878" s="159"/>
      <c r="L878" s="159"/>
      <c r="M878" s="90"/>
      <c r="N878" s="91"/>
      <c r="O878" s="91"/>
      <c r="P878" s="96"/>
      <c r="Q878" s="94"/>
      <c r="R878" s="94"/>
      <c r="S878" s="94"/>
      <c r="T878" s="93"/>
      <c r="U878" s="97"/>
      <c r="V878" s="159"/>
    </row>
    <row r="879" spans="1:22" ht="13.5" thickBot="1">
      <c r="A879" s="165"/>
      <c r="B879" s="160"/>
      <c r="C879" s="160"/>
      <c r="D879" s="160"/>
      <c r="E879" s="160"/>
      <c r="F879" s="160"/>
      <c r="G879" s="160"/>
      <c r="H879" s="160"/>
      <c r="I879" s="160"/>
      <c r="J879" s="160"/>
      <c r="K879" s="160"/>
      <c r="L879" s="160"/>
      <c r="M879" s="98"/>
      <c r="N879" s="99"/>
      <c r="O879" s="100"/>
      <c r="P879" s="105"/>
      <c r="Q879" s="102"/>
      <c r="R879" s="102"/>
      <c r="S879" s="102"/>
      <c r="T879" s="103"/>
      <c r="U879" s="104"/>
      <c r="V879" s="160"/>
    </row>
    <row r="880" spans="1:22" ht="12.75">
      <c r="A880" s="163"/>
      <c r="B880" s="158"/>
      <c r="C880" s="166" t="str">
        <f>IFERROR(VLOOKUP(B880,VALIDACIÓN!A:B,2,FALSE),"INDICAR DISTRITO")</f>
        <v>INDICAR DISTRITO</v>
      </c>
      <c r="D880" s="158"/>
      <c r="E880" s="158"/>
      <c r="F880" s="158"/>
      <c r="G880" s="158"/>
      <c r="H880" s="158"/>
      <c r="I880" s="158"/>
      <c r="J880" s="161"/>
      <c r="K880" s="158"/>
      <c r="L880" s="162" t="str">
        <f>CONCATENATE(H880," - ",I880)</f>
        <v xml:space="preserve"> - </v>
      </c>
      <c r="M880" s="85" t="str">
        <f ca="1">IFERROR(__xludf.DUMMYFUNCTION("IFERROR(ArrayFormula(QUERY(TRIM('VALIDACIÓN'!$C$2:$H1254),""SELECT Col2, Col3, Col4 WHERE Col1='""&amp;L880&amp;""'"")),""COMPLETAR LOS CAMPOS DE AÑO, CUATRIMESTRE Y ORIENTACIÓN"")"),"COMPLETAR LOS CAMPOS DE AÑO, CUATRIMESTRE Y ORIENTACIÓN")</f>
        <v>COMPLETAR LOS CAMPOS DE AÑO, CUATRIMESTRE Y ORIENTACIÓN</v>
      </c>
      <c r="N880" s="86"/>
      <c r="O880" s="86"/>
      <c r="P880" s="87"/>
      <c r="Q880" s="88"/>
      <c r="R880" s="88"/>
      <c r="S880" s="88"/>
      <c r="T880" s="88"/>
      <c r="U880" s="89"/>
      <c r="V880" s="167"/>
    </row>
    <row r="881" spans="1:22" ht="12.75">
      <c r="A881" s="164"/>
      <c r="B881" s="159"/>
      <c r="C881" s="159"/>
      <c r="D881" s="159"/>
      <c r="E881" s="159"/>
      <c r="F881" s="159"/>
      <c r="G881" s="159"/>
      <c r="H881" s="159"/>
      <c r="I881" s="159"/>
      <c r="J881" s="159"/>
      <c r="K881" s="159"/>
      <c r="L881" s="159"/>
      <c r="M881" s="90"/>
      <c r="N881" s="91"/>
      <c r="O881" s="91"/>
      <c r="P881" s="92"/>
      <c r="Q881" s="94"/>
      <c r="R881" s="93"/>
      <c r="S881" s="94"/>
      <c r="T881" s="94"/>
      <c r="U881" s="95"/>
      <c r="V881" s="159"/>
    </row>
    <row r="882" spans="1:22" ht="12.75">
      <c r="A882" s="164"/>
      <c r="B882" s="159"/>
      <c r="C882" s="159"/>
      <c r="D882" s="159"/>
      <c r="E882" s="159"/>
      <c r="F882" s="159"/>
      <c r="G882" s="159"/>
      <c r="H882" s="159"/>
      <c r="I882" s="159"/>
      <c r="J882" s="159"/>
      <c r="K882" s="159"/>
      <c r="L882" s="159"/>
      <c r="M882" s="90"/>
      <c r="N882" s="91"/>
      <c r="O882" s="91"/>
      <c r="P882" s="92"/>
      <c r="Q882" s="94"/>
      <c r="R882" s="93"/>
      <c r="S882" s="94"/>
      <c r="T882" s="94"/>
      <c r="U882" s="95"/>
      <c r="V882" s="159"/>
    </row>
    <row r="883" spans="1:22" ht="12.75">
      <c r="A883" s="164"/>
      <c r="B883" s="159"/>
      <c r="C883" s="159"/>
      <c r="D883" s="159"/>
      <c r="E883" s="159"/>
      <c r="F883" s="159"/>
      <c r="G883" s="159"/>
      <c r="H883" s="159"/>
      <c r="I883" s="159"/>
      <c r="J883" s="159"/>
      <c r="K883" s="159"/>
      <c r="L883" s="159"/>
      <c r="M883" s="90"/>
      <c r="N883" s="91"/>
      <c r="O883" s="91"/>
      <c r="P883" s="96"/>
      <c r="Q883" s="94"/>
      <c r="R883" s="94"/>
      <c r="S883" s="94"/>
      <c r="T883" s="93"/>
      <c r="U883" s="97"/>
      <c r="V883" s="159"/>
    </row>
    <row r="884" spans="1:22" ht="13.5" thickBot="1">
      <c r="A884" s="165"/>
      <c r="B884" s="160"/>
      <c r="C884" s="160"/>
      <c r="D884" s="160"/>
      <c r="E884" s="160"/>
      <c r="F884" s="160"/>
      <c r="G884" s="160"/>
      <c r="H884" s="160"/>
      <c r="I884" s="160"/>
      <c r="J884" s="160"/>
      <c r="K884" s="160"/>
      <c r="L884" s="160"/>
      <c r="M884" s="98"/>
      <c r="N884" s="99"/>
      <c r="O884" s="100"/>
      <c r="P884" s="105"/>
      <c r="Q884" s="102"/>
      <c r="R884" s="102"/>
      <c r="S884" s="102"/>
      <c r="T884" s="103"/>
      <c r="U884" s="104"/>
      <c r="V884" s="160"/>
    </row>
    <row r="885" spans="1:22" ht="12.75">
      <c r="A885" s="163"/>
      <c r="B885" s="158"/>
      <c r="C885" s="166" t="str">
        <f>IFERROR(VLOOKUP(B885,VALIDACIÓN!A:B,2,FALSE),"INDICAR DISTRITO")</f>
        <v>INDICAR DISTRITO</v>
      </c>
      <c r="D885" s="158"/>
      <c r="E885" s="158"/>
      <c r="F885" s="158"/>
      <c r="G885" s="158"/>
      <c r="H885" s="158"/>
      <c r="I885" s="158"/>
      <c r="J885" s="161"/>
      <c r="K885" s="158"/>
      <c r="L885" s="162" t="str">
        <f>CONCATENATE(H885," - ",I885)</f>
        <v xml:space="preserve"> - </v>
      </c>
      <c r="M885" s="85" t="str">
        <f ca="1">IFERROR(__xludf.DUMMYFUNCTION("IFERROR(ArrayFormula(QUERY(TRIM('VALIDACIÓN'!$C$2:$H1254),""SELECT Col2, Col3, Col4 WHERE Col1='""&amp;L885&amp;""'"")),""COMPLETAR LOS CAMPOS DE AÑO, CUATRIMESTRE Y ORIENTACIÓN"")"),"COMPLETAR LOS CAMPOS DE AÑO, CUATRIMESTRE Y ORIENTACIÓN")</f>
        <v>COMPLETAR LOS CAMPOS DE AÑO, CUATRIMESTRE Y ORIENTACIÓN</v>
      </c>
      <c r="N885" s="86"/>
      <c r="O885" s="86"/>
      <c r="P885" s="87"/>
      <c r="Q885" s="88"/>
      <c r="R885" s="88"/>
      <c r="S885" s="88"/>
      <c r="T885" s="88"/>
      <c r="U885" s="89"/>
      <c r="V885" s="167"/>
    </row>
    <row r="886" spans="1:22" ht="12.75">
      <c r="A886" s="164"/>
      <c r="B886" s="159"/>
      <c r="C886" s="159"/>
      <c r="D886" s="159"/>
      <c r="E886" s="159"/>
      <c r="F886" s="159"/>
      <c r="G886" s="159"/>
      <c r="H886" s="159"/>
      <c r="I886" s="159"/>
      <c r="J886" s="159"/>
      <c r="K886" s="159"/>
      <c r="L886" s="159"/>
      <c r="M886" s="90"/>
      <c r="N886" s="91"/>
      <c r="O886" s="91"/>
      <c r="P886" s="92"/>
      <c r="Q886" s="94"/>
      <c r="R886" s="93"/>
      <c r="S886" s="94"/>
      <c r="T886" s="94"/>
      <c r="U886" s="95"/>
      <c r="V886" s="159"/>
    </row>
    <row r="887" spans="1:22" ht="12.75">
      <c r="A887" s="164"/>
      <c r="B887" s="159"/>
      <c r="C887" s="159"/>
      <c r="D887" s="159"/>
      <c r="E887" s="159"/>
      <c r="F887" s="159"/>
      <c r="G887" s="159"/>
      <c r="H887" s="159"/>
      <c r="I887" s="159"/>
      <c r="J887" s="159"/>
      <c r="K887" s="159"/>
      <c r="L887" s="159"/>
      <c r="M887" s="90"/>
      <c r="N887" s="91"/>
      <c r="O887" s="91"/>
      <c r="P887" s="92"/>
      <c r="Q887" s="94"/>
      <c r="R887" s="93"/>
      <c r="S887" s="94"/>
      <c r="T887" s="94"/>
      <c r="U887" s="95"/>
      <c r="V887" s="159"/>
    </row>
    <row r="888" spans="1:22" ht="12.75">
      <c r="A888" s="164"/>
      <c r="B888" s="159"/>
      <c r="C888" s="159"/>
      <c r="D888" s="159"/>
      <c r="E888" s="159"/>
      <c r="F888" s="159"/>
      <c r="G888" s="159"/>
      <c r="H888" s="159"/>
      <c r="I888" s="159"/>
      <c r="J888" s="159"/>
      <c r="K888" s="159"/>
      <c r="L888" s="159"/>
      <c r="M888" s="90"/>
      <c r="N888" s="91"/>
      <c r="O888" s="91"/>
      <c r="P888" s="96"/>
      <c r="Q888" s="94"/>
      <c r="R888" s="94"/>
      <c r="S888" s="94"/>
      <c r="T888" s="93"/>
      <c r="U888" s="97"/>
      <c r="V888" s="159"/>
    </row>
    <row r="889" spans="1:22" ht="13.5" thickBot="1">
      <c r="A889" s="165"/>
      <c r="B889" s="160"/>
      <c r="C889" s="160"/>
      <c r="D889" s="160"/>
      <c r="E889" s="160"/>
      <c r="F889" s="160"/>
      <c r="G889" s="160"/>
      <c r="H889" s="160"/>
      <c r="I889" s="160"/>
      <c r="J889" s="160"/>
      <c r="K889" s="160"/>
      <c r="L889" s="160"/>
      <c r="M889" s="98"/>
      <c r="N889" s="99"/>
      <c r="O889" s="100"/>
      <c r="P889" s="105"/>
      <c r="Q889" s="102"/>
      <c r="R889" s="102"/>
      <c r="S889" s="102"/>
      <c r="T889" s="103"/>
      <c r="U889" s="104"/>
      <c r="V889" s="160"/>
    </row>
    <row r="890" spans="1:22" ht="12.75">
      <c r="A890" s="163"/>
      <c r="B890" s="158"/>
      <c r="C890" s="166" t="str">
        <f>IFERROR(VLOOKUP(B890,VALIDACIÓN!A:B,2,FALSE),"INDICAR DISTRITO")</f>
        <v>INDICAR DISTRITO</v>
      </c>
      <c r="D890" s="158"/>
      <c r="E890" s="158"/>
      <c r="F890" s="158"/>
      <c r="G890" s="158"/>
      <c r="H890" s="158"/>
      <c r="I890" s="158"/>
      <c r="J890" s="161"/>
      <c r="K890" s="158"/>
      <c r="L890" s="162" t="str">
        <f>CONCATENATE(H890," - ",I890)</f>
        <v xml:space="preserve"> - </v>
      </c>
      <c r="M890" s="85" t="str">
        <f ca="1">IFERROR(__xludf.DUMMYFUNCTION("IFERROR(ArrayFormula(QUERY(TRIM('VALIDACIÓN'!$C$2:$H1254),""SELECT Col2, Col3, Col4 WHERE Col1='""&amp;L890&amp;""'"")),""COMPLETAR LOS CAMPOS DE AÑO, CUATRIMESTRE Y ORIENTACIÓN"")"),"COMPLETAR LOS CAMPOS DE AÑO, CUATRIMESTRE Y ORIENTACIÓN")</f>
        <v>COMPLETAR LOS CAMPOS DE AÑO, CUATRIMESTRE Y ORIENTACIÓN</v>
      </c>
      <c r="N890" s="86"/>
      <c r="O890" s="86"/>
      <c r="P890" s="87"/>
      <c r="Q890" s="88"/>
      <c r="R890" s="88"/>
      <c r="S890" s="88"/>
      <c r="T890" s="88"/>
      <c r="U890" s="89"/>
      <c r="V890" s="167"/>
    </row>
    <row r="891" spans="1:22" ht="12.75">
      <c r="A891" s="164"/>
      <c r="B891" s="159"/>
      <c r="C891" s="159"/>
      <c r="D891" s="159"/>
      <c r="E891" s="159"/>
      <c r="F891" s="159"/>
      <c r="G891" s="159"/>
      <c r="H891" s="159"/>
      <c r="I891" s="159"/>
      <c r="J891" s="159"/>
      <c r="K891" s="159"/>
      <c r="L891" s="159"/>
      <c r="M891" s="90"/>
      <c r="N891" s="91"/>
      <c r="O891" s="91"/>
      <c r="P891" s="92"/>
      <c r="Q891" s="94"/>
      <c r="R891" s="93"/>
      <c r="S891" s="94"/>
      <c r="T891" s="94"/>
      <c r="U891" s="95"/>
      <c r="V891" s="159"/>
    </row>
    <row r="892" spans="1:22" ht="12.75">
      <c r="A892" s="164"/>
      <c r="B892" s="159"/>
      <c r="C892" s="159"/>
      <c r="D892" s="159"/>
      <c r="E892" s="159"/>
      <c r="F892" s="159"/>
      <c r="G892" s="159"/>
      <c r="H892" s="159"/>
      <c r="I892" s="159"/>
      <c r="J892" s="159"/>
      <c r="K892" s="159"/>
      <c r="L892" s="159"/>
      <c r="M892" s="90"/>
      <c r="N892" s="91"/>
      <c r="O892" s="91"/>
      <c r="P892" s="92"/>
      <c r="Q892" s="94"/>
      <c r="R892" s="93"/>
      <c r="S892" s="94"/>
      <c r="T892" s="94"/>
      <c r="U892" s="95"/>
      <c r="V892" s="159"/>
    </row>
    <row r="893" spans="1:22" ht="12.75">
      <c r="A893" s="164"/>
      <c r="B893" s="159"/>
      <c r="C893" s="159"/>
      <c r="D893" s="159"/>
      <c r="E893" s="159"/>
      <c r="F893" s="159"/>
      <c r="G893" s="159"/>
      <c r="H893" s="159"/>
      <c r="I893" s="159"/>
      <c r="J893" s="159"/>
      <c r="K893" s="159"/>
      <c r="L893" s="159"/>
      <c r="M893" s="90"/>
      <c r="N893" s="91"/>
      <c r="O893" s="91"/>
      <c r="P893" s="96"/>
      <c r="Q893" s="94"/>
      <c r="R893" s="94"/>
      <c r="S893" s="94"/>
      <c r="T893" s="93"/>
      <c r="U893" s="97"/>
      <c r="V893" s="159"/>
    </row>
    <row r="894" spans="1:22" ht="13.5" thickBot="1">
      <c r="A894" s="165"/>
      <c r="B894" s="160"/>
      <c r="C894" s="160"/>
      <c r="D894" s="160"/>
      <c r="E894" s="160"/>
      <c r="F894" s="160"/>
      <c r="G894" s="160"/>
      <c r="H894" s="160"/>
      <c r="I894" s="160"/>
      <c r="J894" s="160"/>
      <c r="K894" s="160"/>
      <c r="L894" s="160"/>
      <c r="M894" s="98"/>
      <c r="N894" s="99"/>
      <c r="O894" s="100"/>
      <c r="P894" s="105"/>
      <c r="Q894" s="102"/>
      <c r="R894" s="102"/>
      <c r="S894" s="102"/>
      <c r="T894" s="103"/>
      <c r="U894" s="104"/>
      <c r="V894" s="160"/>
    </row>
    <row r="895" spans="1:22" ht="12.75">
      <c r="A895" s="163"/>
      <c r="B895" s="158"/>
      <c r="C895" s="166" t="str">
        <f>IFERROR(VLOOKUP(B895,VALIDACIÓN!A:B,2,FALSE),"INDICAR DISTRITO")</f>
        <v>INDICAR DISTRITO</v>
      </c>
      <c r="D895" s="158"/>
      <c r="E895" s="158"/>
      <c r="F895" s="158"/>
      <c r="G895" s="158"/>
      <c r="H895" s="158"/>
      <c r="I895" s="158"/>
      <c r="J895" s="161"/>
      <c r="K895" s="158"/>
      <c r="L895" s="162" t="str">
        <f>CONCATENATE(H895," - ",I895)</f>
        <v xml:space="preserve"> - </v>
      </c>
      <c r="M895" s="85" t="str">
        <f ca="1">IFERROR(__xludf.DUMMYFUNCTION("IFERROR(ArrayFormula(QUERY(TRIM('VALIDACIÓN'!$C$2:$H1254),""SELECT Col2, Col3, Col4 WHERE Col1='""&amp;L895&amp;""'"")),""COMPLETAR LOS CAMPOS DE AÑO, CUATRIMESTRE Y ORIENTACIÓN"")"),"COMPLETAR LOS CAMPOS DE AÑO, CUATRIMESTRE Y ORIENTACIÓN")</f>
        <v>COMPLETAR LOS CAMPOS DE AÑO, CUATRIMESTRE Y ORIENTACIÓN</v>
      </c>
      <c r="N895" s="86"/>
      <c r="O895" s="86"/>
      <c r="P895" s="87"/>
      <c r="Q895" s="88"/>
      <c r="R895" s="88"/>
      <c r="S895" s="88"/>
      <c r="T895" s="88"/>
      <c r="U895" s="89"/>
      <c r="V895" s="167"/>
    </row>
    <row r="896" spans="1:22" ht="12.75">
      <c r="A896" s="164"/>
      <c r="B896" s="159"/>
      <c r="C896" s="159"/>
      <c r="D896" s="159"/>
      <c r="E896" s="159"/>
      <c r="F896" s="159"/>
      <c r="G896" s="159"/>
      <c r="H896" s="159"/>
      <c r="I896" s="159"/>
      <c r="J896" s="159"/>
      <c r="K896" s="159"/>
      <c r="L896" s="159"/>
      <c r="M896" s="90"/>
      <c r="N896" s="91"/>
      <c r="O896" s="91"/>
      <c r="P896" s="92"/>
      <c r="Q896" s="94"/>
      <c r="R896" s="93"/>
      <c r="S896" s="94"/>
      <c r="T896" s="94"/>
      <c r="U896" s="95"/>
      <c r="V896" s="159"/>
    </row>
    <row r="897" spans="1:22" ht="12.75">
      <c r="A897" s="164"/>
      <c r="B897" s="159"/>
      <c r="C897" s="159"/>
      <c r="D897" s="159"/>
      <c r="E897" s="159"/>
      <c r="F897" s="159"/>
      <c r="G897" s="159"/>
      <c r="H897" s="159"/>
      <c r="I897" s="159"/>
      <c r="J897" s="159"/>
      <c r="K897" s="159"/>
      <c r="L897" s="159"/>
      <c r="M897" s="90"/>
      <c r="N897" s="91"/>
      <c r="O897" s="91"/>
      <c r="P897" s="92"/>
      <c r="Q897" s="94"/>
      <c r="R897" s="93"/>
      <c r="S897" s="94"/>
      <c r="T897" s="94"/>
      <c r="U897" s="95"/>
      <c r="V897" s="159"/>
    </row>
    <row r="898" spans="1:22" ht="12.75">
      <c r="A898" s="164"/>
      <c r="B898" s="159"/>
      <c r="C898" s="159"/>
      <c r="D898" s="159"/>
      <c r="E898" s="159"/>
      <c r="F898" s="159"/>
      <c r="G898" s="159"/>
      <c r="H898" s="159"/>
      <c r="I898" s="159"/>
      <c r="J898" s="159"/>
      <c r="K898" s="159"/>
      <c r="L898" s="159"/>
      <c r="M898" s="90"/>
      <c r="N898" s="91"/>
      <c r="O898" s="91"/>
      <c r="P898" s="96"/>
      <c r="Q898" s="94"/>
      <c r="R898" s="94"/>
      <c r="S898" s="94"/>
      <c r="T898" s="93"/>
      <c r="U898" s="97"/>
      <c r="V898" s="159"/>
    </row>
    <row r="899" spans="1:22" ht="13.5" thickBot="1">
      <c r="A899" s="165"/>
      <c r="B899" s="160"/>
      <c r="C899" s="160"/>
      <c r="D899" s="160"/>
      <c r="E899" s="160"/>
      <c r="F899" s="160"/>
      <c r="G899" s="160"/>
      <c r="H899" s="160"/>
      <c r="I899" s="160"/>
      <c r="J899" s="160"/>
      <c r="K899" s="160"/>
      <c r="L899" s="160"/>
      <c r="M899" s="98"/>
      <c r="N899" s="99"/>
      <c r="O899" s="100"/>
      <c r="P899" s="105"/>
      <c r="Q899" s="102"/>
      <c r="R899" s="102"/>
      <c r="S899" s="102"/>
      <c r="T899" s="103"/>
      <c r="U899" s="104"/>
      <c r="V899" s="160"/>
    </row>
    <row r="900" spans="1:22" ht="12.75">
      <c r="A900" s="163"/>
      <c r="B900" s="158"/>
      <c r="C900" s="166" t="str">
        <f>IFERROR(VLOOKUP(B900,VALIDACIÓN!A:B,2,FALSE),"INDICAR DISTRITO")</f>
        <v>INDICAR DISTRITO</v>
      </c>
      <c r="D900" s="158"/>
      <c r="E900" s="158"/>
      <c r="F900" s="158"/>
      <c r="G900" s="158"/>
      <c r="H900" s="158"/>
      <c r="I900" s="158"/>
      <c r="J900" s="161"/>
      <c r="K900" s="158"/>
      <c r="L900" s="162" t="str">
        <f>CONCATENATE(H900," - ",I900)</f>
        <v xml:space="preserve"> - </v>
      </c>
      <c r="M900" s="85" t="str">
        <f ca="1">IFERROR(__xludf.DUMMYFUNCTION("IFERROR(ArrayFormula(QUERY(TRIM('VALIDACIÓN'!$C$2:$H1254),""SELECT Col2, Col3, Col4 WHERE Col1='""&amp;L900&amp;""'"")),""COMPLETAR LOS CAMPOS DE AÑO, CUATRIMESTRE Y ORIENTACIÓN"")"),"COMPLETAR LOS CAMPOS DE AÑO, CUATRIMESTRE Y ORIENTACIÓN")</f>
        <v>COMPLETAR LOS CAMPOS DE AÑO, CUATRIMESTRE Y ORIENTACIÓN</v>
      </c>
      <c r="N900" s="86"/>
      <c r="O900" s="86"/>
      <c r="P900" s="87"/>
      <c r="Q900" s="88"/>
      <c r="R900" s="88"/>
      <c r="S900" s="88"/>
      <c r="T900" s="88"/>
      <c r="U900" s="89"/>
      <c r="V900" s="167"/>
    </row>
    <row r="901" spans="1:22" ht="12.75">
      <c r="A901" s="164"/>
      <c r="B901" s="159"/>
      <c r="C901" s="159"/>
      <c r="D901" s="159"/>
      <c r="E901" s="159"/>
      <c r="F901" s="159"/>
      <c r="G901" s="159"/>
      <c r="H901" s="159"/>
      <c r="I901" s="159"/>
      <c r="J901" s="159"/>
      <c r="K901" s="159"/>
      <c r="L901" s="159"/>
      <c r="M901" s="90"/>
      <c r="N901" s="91"/>
      <c r="O901" s="91"/>
      <c r="P901" s="92"/>
      <c r="Q901" s="94"/>
      <c r="R901" s="93"/>
      <c r="S901" s="94"/>
      <c r="T901" s="94"/>
      <c r="U901" s="95"/>
      <c r="V901" s="159"/>
    </row>
    <row r="902" spans="1:22" ht="12.75">
      <c r="A902" s="164"/>
      <c r="B902" s="159"/>
      <c r="C902" s="159"/>
      <c r="D902" s="159"/>
      <c r="E902" s="159"/>
      <c r="F902" s="159"/>
      <c r="G902" s="159"/>
      <c r="H902" s="159"/>
      <c r="I902" s="159"/>
      <c r="J902" s="159"/>
      <c r="K902" s="159"/>
      <c r="L902" s="159"/>
      <c r="M902" s="90"/>
      <c r="N902" s="91"/>
      <c r="O902" s="91"/>
      <c r="P902" s="92"/>
      <c r="Q902" s="94"/>
      <c r="R902" s="93"/>
      <c r="S902" s="94"/>
      <c r="T902" s="94"/>
      <c r="U902" s="95"/>
      <c r="V902" s="159"/>
    </row>
    <row r="903" spans="1:22" ht="12.75">
      <c r="A903" s="164"/>
      <c r="B903" s="159"/>
      <c r="C903" s="159"/>
      <c r="D903" s="159"/>
      <c r="E903" s="159"/>
      <c r="F903" s="159"/>
      <c r="G903" s="159"/>
      <c r="H903" s="159"/>
      <c r="I903" s="159"/>
      <c r="J903" s="159"/>
      <c r="K903" s="159"/>
      <c r="L903" s="159"/>
      <c r="M903" s="90"/>
      <c r="N903" s="91"/>
      <c r="O903" s="91"/>
      <c r="P903" s="96"/>
      <c r="Q903" s="94"/>
      <c r="R903" s="94"/>
      <c r="S903" s="94"/>
      <c r="T903" s="93"/>
      <c r="U903" s="97"/>
      <c r="V903" s="159"/>
    </row>
    <row r="904" spans="1:22" ht="13.5" thickBot="1">
      <c r="A904" s="165"/>
      <c r="B904" s="160"/>
      <c r="C904" s="160"/>
      <c r="D904" s="160"/>
      <c r="E904" s="160"/>
      <c r="F904" s="160"/>
      <c r="G904" s="160"/>
      <c r="H904" s="160"/>
      <c r="I904" s="160"/>
      <c r="J904" s="160"/>
      <c r="K904" s="160"/>
      <c r="L904" s="160"/>
      <c r="M904" s="98"/>
      <c r="N904" s="99"/>
      <c r="O904" s="100"/>
      <c r="P904" s="105"/>
      <c r="Q904" s="102"/>
      <c r="R904" s="102"/>
      <c r="S904" s="102"/>
      <c r="T904" s="103"/>
      <c r="U904" s="104"/>
      <c r="V904" s="160"/>
    </row>
    <row r="905" spans="1:22" ht="12.75">
      <c r="A905" s="163"/>
      <c r="B905" s="158"/>
      <c r="C905" s="166" t="str">
        <f>IFERROR(VLOOKUP(B905,VALIDACIÓN!A:B,2,FALSE),"INDICAR DISTRITO")</f>
        <v>INDICAR DISTRITO</v>
      </c>
      <c r="D905" s="158"/>
      <c r="E905" s="158"/>
      <c r="F905" s="158"/>
      <c r="G905" s="158"/>
      <c r="H905" s="158"/>
      <c r="I905" s="158"/>
      <c r="J905" s="161"/>
      <c r="K905" s="158"/>
      <c r="L905" s="162" t="str">
        <f>CONCATENATE(H905," - ",I905)</f>
        <v xml:space="preserve"> - </v>
      </c>
      <c r="M905" s="85" t="str">
        <f ca="1">IFERROR(__xludf.DUMMYFUNCTION("IFERROR(ArrayFormula(QUERY(TRIM('VALIDACIÓN'!$C$2:$H1254),""SELECT Col2, Col3, Col4 WHERE Col1='""&amp;L905&amp;""'"")),""COMPLETAR LOS CAMPOS DE AÑO, CUATRIMESTRE Y ORIENTACIÓN"")"),"COMPLETAR LOS CAMPOS DE AÑO, CUATRIMESTRE Y ORIENTACIÓN")</f>
        <v>COMPLETAR LOS CAMPOS DE AÑO, CUATRIMESTRE Y ORIENTACIÓN</v>
      </c>
      <c r="N905" s="86"/>
      <c r="O905" s="86"/>
      <c r="P905" s="87"/>
      <c r="Q905" s="88"/>
      <c r="R905" s="88"/>
      <c r="S905" s="88"/>
      <c r="T905" s="88"/>
      <c r="U905" s="89"/>
      <c r="V905" s="167"/>
    </row>
    <row r="906" spans="1:22" ht="12.75">
      <c r="A906" s="164"/>
      <c r="B906" s="159"/>
      <c r="C906" s="159"/>
      <c r="D906" s="159"/>
      <c r="E906" s="159"/>
      <c r="F906" s="159"/>
      <c r="G906" s="159"/>
      <c r="H906" s="159"/>
      <c r="I906" s="159"/>
      <c r="J906" s="159"/>
      <c r="K906" s="159"/>
      <c r="L906" s="159"/>
      <c r="M906" s="90"/>
      <c r="N906" s="91"/>
      <c r="O906" s="91"/>
      <c r="P906" s="92"/>
      <c r="Q906" s="94"/>
      <c r="R906" s="93"/>
      <c r="S906" s="94"/>
      <c r="T906" s="94"/>
      <c r="U906" s="95"/>
      <c r="V906" s="159"/>
    </row>
    <row r="907" spans="1:22" ht="12.75">
      <c r="A907" s="164"/>
      <c r="B907" s="159"/>
      <c r="C907" s="159"/>
      <c r="D907" s="159"/>
      <c r="E907" s="159"/>
      <c r="F907" s="159"/>
      <c r="G907" s="159"/>
      <c r="H907" s="159"/>
      <c r="I907" s="159"/>
      <c r="J907" s="159"/>
      <c r="K907" s="159"/>
      <c r="L907" s="159"/>
      <c r="M907" s="90"/>
      <c r="N907" s="91"/>
      <c r="O907" s="91"/>
      <c r="P907" s="92"/>
      <c r="Q907" s="94"/>
      <c r="R907" s="93"/>
      <c r="S907" s="94"/>
      <c r="T907" s="94"/>
      <c r="U907" s="95"/>
      <c r="V907" s="159"/>
    </row>
    <row r="908" spans="1:22" ht="12.75">
      <c r="A908" s="164"/>
      <c r="B908" s="159"/>
      <c r="C908" s="159"/>
      <c r="D908" s="159"/>
      <c r="E908" s="159"/>
      <c r="F908" s="159"/>
      <c r="G908" s="159"/>
      <c r="H908" s="159"/>
      <c r="I908" s="159"/>
      <c r="J908" s="159"/>
      <c r="K908" s="159"/>
      <c r="L908" s="159"/>
      <c r="M908" s="90"/>
      <c r="N908" s="91"/>
      <c r="O908" s="91"/>
      <c r="P908" s="96"/>
      <c r="Q908" s="94"/>
      <c r="R908" s="94"/>
      <c r="S908" s="94"/>
      <c r="T908" s="93"/>
      <c r="U908" s="97"/>
      <c r="V908" s="159"/>
    </row>
    <row r="909" spans="1:22" ht="13.5" thickBot="1">
      <c r="A909" s="165"/>
      <c r="B909" s="160"/>
      <c r="C909" s="160"/>
      <c r="D909" s="160"/>
      <c r="E909" s="160"/>
      <c r="F909" s="160"/>
      <c r="G909" s="160"/>
      <c r="H909" s="160"/>
      <c r="I909" s="160"/>
      <c r="J909" s="160"/>
      <c r="K909" s="160"/>
      <c r="L909" s="160"/>
      <c r="M909" s="98"/>
      <c r="N909" s="99"/>
      <c r="O909" s="100"/>
      <c r="P909" s="105"/>
      <c r="Q909" s="102"/>
      <c r="R909" s="102"/>
      <c r="S909" s="102"/>
      <c r="T909" s="103"/>
      <c r="U909" s="104"/>
      <c r="V909" s="160"/>
    </row>
    <row r="910" spans="1:22" ht="12.75">
      <c r="A910" s="163"/>
      <c r="B910" s="158"/>
      <c r="C910" s="166" t="str">
        <f>IFERROR(VLOOKUP(B910,VALIDACIÓN!A:B,2,FALSE),"INDICAR DISTRITO")</f>
        <v>INDICAR DISTRITO</v>
      </c>
      <c r="D910" s="158"/>
      <c r="E910" s="158"/>
      <c r="F910" s="158"/>
      <c r="G910" s="158"/>
      <c r="H910" s="158"/>
      <c r="I910" s="158"/>
      <c r="J910" s="161"/>
      <c r="K910" s="158"/>
      <c r="L910" s="162" t="str">
        <f>CONCATENATE(H910," - ",I910)</f>
        <v xml:space="preserve"> - </v>
      </c>
      <c r="M910" s="85" t="str">
        <f ca="1">IFERROR(__xludf.DUMMYFUNCTION("IFERROR(ArrayFormula(QUERY(TRIM('VALIDACIÓN'!$C$2:$H1254),""SELECT Col2, Col3, Col4 WHERE Col1='""&amp;L910&amp;""'"")),""COMPLETAR LOS CAMPOS DE AÑO, CUATRIMESTRE Y ORIENTACIÓN"")"),"COMPLETAR LOS CAMPOS DE AÑO, CUATRIMESTRE Y ORIENTACIÓN")</f>
        <v>COMPLETAR LOS CAMPOS DE AÑO, CUATRIMESTRE Y ORIENTACIÓN</v>
      </c>
      <c r="N910" s="86"/>
      <c r="O910" s="86"/>
      <c r="P910" s="87"/>
      <c r="Q910" s="88"/>
      <c r="R910" s="88"/>
      <c r="S910" s="88"/>
      <c r="T910" s="88"/>
      <c r="U910" s="89"/>
      <c r="V910" s="167"/>
    </row>
    <row r="911" spans="1:22" ht="12.75">
      <c r="A911" s="164"/>
      <c r="B911" s="159"/>
      <c r="C911" s="159"/>
      <c r="D911" s="159"/>
      <c r="E911" s="159"/>
      <c r="F911" s="159"/>
      <c r="G911" s="159"/>
      <c r="H911" s="159"/>
      <c r="I911" s="159"/>
      <c r="J911" s="159"/>
      <c r="K911" s="159"/>
      <c r="L911" s="159"/>
      <c r="M911" s="90"/>
      <c r="N911" s="91"/>
      <c r="O911" s="91"/>
      <c r="P911" s="92"/>
      <c r="Q911" s="94"/>
      <c r="R911" s="93"/>
      <c r="S911" s="94"/>
      <c r="T911" s="94"/>
      <c r="U911" s="95"/>
      <c r="V911" s="159"/>
    </row>
    <row r="912" spans="1:22" ht="12.75">
      <c r="A912" s="164"/>
      <c r="B912" s="159"/>
      <c r="C912" s="159"/>
      <c r="D912" s="159"/>
      <c r="E912" s="159"/>
      <c r="F912" s="159"/>
      <c r="G912" s="159"/>
      <c r="H912" s="159"/>
      <c r="I912" s="159"/>
      <c r="J912" s="159"/>
      <c r="K912" s="159"/>
      <c r="L912" s="159"/>
      <c r="M912" s="90"/>
      <c r="N912" s="91"/>
      <c r="O912" s="91"/>
      <c r="P912" s="92"/>
      <c r="Q912" s="94"/>
      <c r="R912" s="93"/>
      <c r="S912" s="94"/>
      <c r="T912" s="94"/>
      <c r="U912" s="95"/>
      <c r="V912" s="159"/>
    </row>
    <row r="913" spans="1:22" ht="12.75">
      <c r="A913" s="164"/>
      <c r="B913" s="159"/>
      <c r="C913" s="159"/>
      <c r="D913" s="159"/>
      <c r="E913" s="159"/>
      <c r="F913" s="159"/>
      <c r="G913" s="159"/>
      <c r="H913" s="159"/>
      <c r="I913" s="159"/>
      <c r="J913" s="159"/>
      <c r="K913" s="159"/>
      <c r="L913" s="159"/>
      <c r="M913" s="90"/>
      <c r="N913" s="91"/>
      <c r="O913" s="91"/>
      <c r="P913" s="96"/>
      <c r="Q913" s="94"/>
      <c r="R913" s="94"/>
      <c r="S913" s="94"/>
      <c r="T913" s="93"/>
      <c r="U913" s="97"/>
      <c r="V913" s="159"/>
    </row>
    <row r="914" spans="1:22" ht="13.5" thickBot="1">
      <c r="A914" s="165"/>
      <c r="B914" s="160"/>
      <c r="C914" s="160"/>
      <c r="D914" s="160"/>
      <c r="E914" s="160"/>
      <c r="F914" s="160"/>
      <c r="G914" s="160"/>
      <c r="H914" s="160"/>
      <c r="I914" s="160"/>
      <c r="J914" s="160"/>
      <c r="K914" s="160"/>
      <c r="L914" s="160"/>
      <c r="M914" s="98"/>
      <c r="N914" s="99"/>
      <c r="O914" s="100"/>
      <c r="P914" s="105"/>
      <c r="Q914" s="102"/>
      <c r="R914" s="102"/>
      <c r="S914" s="102"/>
      <c r="T914" s="103"/>
      <c r="U914" s="104"/>
      <c r="V914" s="160"/>
    </row>
    <row r="915" spans="1:22" ht="12.75">
      <c r="A915" s="163"/>
      <c r="B915" s="158"/>
      <c r="C915" s="166" t="str">
        <f>IFERROR(VLOOKUP(B915,VALIDACIÓN!A:B,2,FALSE),"INDICAR DISTRITO")</f>
        <v>INDICAR DISTRITO</v>
      </c>
      <c r="D915" s="158"/>
      <c r="E915" s="158"/>
      <c r="F915" s="158"/>
      <c r="G915" s="158"/>
      <c r="H915" s="158"/>
      <c r="I915" s="158"/>
      <c r="J915" s="161"/>
      <c r="K915" s="158"/>
      <c r="L915" s="162" t="str">
        <f>CONCATENATE(H915," - ",I915)</f>
        <v xml:space="preserve"> - </v>
      </c>
      <c r="M915" s="85" t="str">
        <f ca="1">IFERROR(__xludf.DUMMYFUNCTION("IFERROR(ArrayFormula(QUERY(TRIM('VALIDACIÓN'!$C$2:$H1254),""SELECT Col2, Col3, Col4 WHERE Col1='""&amp;L915&amp;""'"")),""COMPLETAR LOS CAMPOS DE AÑO, CUATRIMESTRE Y ORIENTACIÓN"")"),"COMPLETAR LOS CAMPOS DE AÑO, CUATRIMESTRE Y ORIENTACIÓN")</f>
        <v>COMPLETAR LOS CAMPOS DE AÑO, CUATRIMESTRE Y ORIENTACIÓN</v>
      </c>
      <c r="N915" s="86"/>
      <c r="O915" s="86"/>
      <c r="P915" s="87"/>
      <c r="Q915" s="88"/>
      <c r="R915" s="88"/>
      <c r="S915" s="88"/>
      <c r="T915" s="88"/>
      <c r="U915" s="89"/>
      <c r="V915" s="167"/>
    </row>
    <row r="916" spans="1:22" ht="12.75">
      <c r="A916" s="164"/>
      <c r="B916" s="159"/>
      <c r="C916" s="159"/>
      <c r="D916" s="159"/>
      <c r="E916" s="159"/>
      <c r="F916" s="159"/>
      <c r="G916" s="159"/>
      <c r="H916" s="159"/>
      <c r="I916" s="159"/>
      <c r="J916" s="159"/>
      <c r="K916" s="159"/>
      <c r="L916" s="159"/>
      <c r="M916" s="90"/>
      <c r="N916" s="91"/>
      <c r="O916" s="91"/>
      <c r="P916" s="92"/>
      <c r="Q916" s="94"/>
      <c r="R916" s="93"/>
      <c r="S916" s="94"/>
      <c r="T916" s="94"/>
      <c r="U916" s="95"/>
      <c r="V916" s="159"/>
    </row>
    <row r="917" spans="1:22" ht="12.75">
      <c r="A917" s="164"/>
      <c r="B917" s="159"/>
      <c r="C917" s="159"/>
      <c r="D917" s="159"/>
      <c r="E917" s="159"/>
      <c r="F917" s="159"/>
      <c r="G917" s="159"/>
      <c r="H917" s="159"/>
      <c r="I917" s="159"/>
      <c r="J917" s="159"/>
      <c r="K917" s="159"/>
      <c r="L917" s="159"/>
      <c r="M917" s="90"/>
      <c r="N917" s="91"/>
      <c r="O917" s="91"/>
      <c r="P917" s="92"/>
      <c r="Q917" s="94"/>
      <c r="R917" s="93"/>
      <c r="S917" s="94"/>
      <c r="T917" s="94"/>
      <c r="U917" s="95"/>
      <c r="V917" s="159"/>
    </row>
    <row r="918" spans="1:22" ht="12.75">
      <c r="A918" s="164"/>
      <c r="B918" s="159"/>
      <c r="C918" s="159"/>
      <c r="D918" s="159"/>
      <c r="E918" s="159"/>
      <c r="F918" s="159"/>
      <c r="G918" s="159"/>
      <c r="H918" s="159"/>
      <c r="I918" s="159"/>
      <c r="J918" s="159"/>
      <c r="K918" s="159"/>
      <c r="L918" s="159"/>
      <c r="M918" s="90"/>
      <c r="N918" s="91"/>
      <c r="O918" s="91"/>
      <c r="P918" s="96"/>
      <c r="Q918" s="94"/>
      <c r="R918" s="94"/>
      <c r="S918" s="94"/>
      <c r="T918" s="93"/>
      <c r="U918" s="97"/>
      <c r="V918" s="159"/>
    </row>
    <row r="919" spans="1:22" ht="13.5" thickBot="1">
      <c r="A919" s="165"/>
      <c r="B919" s="160"/>
      <c r="C919" s="160"/>
      <c r="D919" s="160"/>
      <c r="E919" s="160"/>
      <c r="F919" s="160"/>
      <c r="G919" s="160"/>
      <c r="H919" s="160"/>
      <c r="I919" s="160"/>
      <c r="J919" s="160"/>
      <c r="K919" s="160"/>
      <c r="L919" s="160"/>
      <c r="M919" s="98"/>
      <c r="N919" s="99"/>
      <c r="O919" s="100"/>
      <c r="P919" s="105"/>
      <c r="Q919" s="102"/>
      <c r="R919" s="102"/>
      <c r="S919" s="102"/>
      <c r="T919" s="103"/>
      <c r="U919" s="104"/>
      <c r="V919" s="160"/>
    </row>
    <row r="920" spans="1:22" ht="12.75">
      <c r="A920" s="163"/>
      <c r="B920" s="158"/>
      <c r="C920" s="166" t="str">
        <f>IFERROR(VLOOKUP(B920,VALIDACIÓN!A:B,2,FALSE),"INDICAR DISTRITO")</f>
        <v>INDICAR DISTRITO</v>
      </c>
      <c r="D920" s="158"/>
      <c r="E920" s="158"/>
      <c r="F920" s="158"/>
      <c r="G920" s="158"/>
      <c r="H920" s="158"/>
      <c r="I920" s="158"/>
      <c r="J920" s="161"/>
      <c r="K920" s="158"/>
      <c r="L920" s="162" t="str">
        <f>CONCATENATE(H920," - ",I920)</f>
        <v xml:space="preserve"> - </v>
      </c>
      <c r="M920" s="85" t="str">
        <f ca="1">IFERROR(__xludf.DUMMYFUNCTION("IFERROR(ArrayFormula(QUERY(TRIM('VALIDACIÓN'!$C$2:$H1254),""SELECT Col2, Col3, Col4 WHERE Col1='""&amp;L920&amp;""'"")),""COMPLETAR LOS CAMPOS DE AÑO, CUATRIMESTRE Y ORIENTACIÓN"")"),"COMPLETAR LOS CAMPOS DE AÑO, CUATRIMESTRE Y ORIENTACIÓN")</f>
        <v>COMPLETAR LOS CAMPOS DE AÑO, CUATRIMESTRE Y ORIENTACIÓN</v>
      </c>
      <c r="N920" s="86"/>
      <c r="O920" s="86"/>
      <c r="P920" s="87"/>
      <c r="Q920" s="88"/>
      <c r="R920" s="88"/>
      <c r="S920" s="88"/>
      <c r="T920" s="88"/>
      <c r="U920" s="89"/>
      <c r="V920" s="167"/>
    </row>
    <row r="921" spans="1:22" ht="12.75">
      <c r="A921" s="164"/>
      <c r="B921" s="159"/>
      <c r="C921" s="159"/>
      <c r="D921" s="159"/>
      <c r="E921" s="159"/>
      <c r="F921" s="159"/>
      <c r="G921" s="159"/>
      <c r="H921" s="159"/>
      <c r="I921" s="159"/>
      <c r="J921" s="159"/>
      <c r="K921" s="159"/>
      <c r="L921" s="159"/>
      <c r="M921" s="90"/>
      <c r="N921" s="91"/>
      <c r="O921" s="91"/>
      <c r="P921" s="92"/>
      <c r="Q921" s="94"/>
      <c r="R921" s="93"/>
      <c r="S921" s="94"/>
      <c r="T921" s="94"/>
      <c r="U921" s="95"/>
      <c r="V921" s="159"/>
    </row>
    <row r="922" spans="1:22" ht="12.75">
      <c r="A922" s="164"/>
      <c r="B922" s="159"/>
      <c r="C922" s="159"/>
      <c r="D922" s="159"/>
      <c r="E922" s="159"/>
      <c r="F922" s="159"/>
      <c r="G922" s="159"/>
      <c r="H922" s="159"/>
      <c r="I922" s="159"/>
      <c r="J922" s="159"/>
      <c r="K922" s="159"/>
      <c r="L922" s="159"/>
      <c r="M922" s="90"/>
      <c r="N922" s="91"/>
      <c r="O922" s="91"/>
      <c r="P922" s="92"/>
      <c r="Q922" s="94"/>
      <c r="R922" s="93"/>
      <c r="S922" s="94"/>
      <c r="T922" s="94"/>
      <c r="U922" s="95"/>
      <c r="V922" s="159"/>
    </row>
    <row r="923" spans="1:22" ht="12.75">
      <c r="A923" s="164"/>
      <c r="B923" s="159"/>
      <c r="C923" s="159"/>
      <c r="D923" s="159"/>
      <c r="E923" s="159"/>
      <c r="F923" s="159"/>
      <c r="G923" s="159"/>
      <c r="H923" s="159"/>
      <c r="I923" s="159"/>
      <c r="J923" s="159"/>
      <c r="K923" s="159"/>
      <c r="L923" s="159"/>
      <c r="M923" s="90"/>
      <c r="N923" s="91"/>
      <c r="O923" s="91"/>
      <c r="P923" s="96"/>
      <c r="Q923" s="94"/>
      <c r="R923" s="94"/>
      <c r="S923" s="94"/>
      <c r="T923" s="93"/>
      <c r="U923" s="97"/>
      <c r="V923" s="159"/>
    </row>
    <row r="924" spans="1:22" ht="13.5" thickBot="1">
      <c r="A924" s="165"/>
      <c r="B924" s="160"/>
      <c r="C924" s="160"/>
      <c r="D924" s="160"/>
      <c r="E924" s="160"/>
      <c r="F924" s="160"/>
      <c r="G924" s="160"/>
      <c r="H924" s="160"/>
      <c r="I924" s="160"/>
      <c r="J924" s="160"/>
      <c r="K924" s="160"/>
      <c r="L924" s="160"/>
      <c r="M924" s="98"/>
      <c r="N924" s="99"/>
      <c r="O924" s="100"/>
      <c r="P924" s="105"/>
      <c r="Q924" s="102"/>
      <c r="R924" s="102"/>
      <c r="S924" s="102"/>
      <c r="T924" s="103"/>
      <c r="U924" s="104"/>
      <c r="V924" s="160"/>
    </row>
    <row r="925" spans="1:22" ht="12.75">
      <c r="A925" s="163"/>
      <c r="B925" s="158"/>
      <c r="C925" s="166" t="str">
        <f>IFERROR(VLOOKUP(B925,VALIDACIÓN!A:B,2,FALSE),"INDICAR DISTRITO")</f>
        <v>INDICAR DISTRITO</v>
      </c>
      <c r="D925" s="158"/>
      <c r="E925" s="158"/>
      <c r="F925" s="158"/>
      <c r="G925" s="158"/>
      <c r="H925" s="158"/>
      <c r="I925" s="158"/>
      <c r="J925" s="161"/>
      <c r="K925" s="158"/>
      <c r="L925" s="162" t="str">
        <f>CONCATENATE(H925," - ",I925)</f>
        <v xml:space="preserve"> - </v>
      </c>
      <c r="M925" s="85" t="str">
        <f ca="1">IFERROR(__xludf.DUMMYFUNCTION("IFERROR(ArrayFormula(QUERY(TRIM('VALIDACIÓN'!$C$2:$H1254),""SELECT Col2, Col3, Col4 WHERE Col1='""&amp;L925&amp;""'"")),""COMPLETAR LOS CAMPOS DE AÑO, CUATRIMESTRE Y ORIENTACIÓN"")"),"COMPLETAR LOS CAMPOS DE AÑO, CUATRIMESTRE Y ORIENTACIÓN")</f>
        <v>COMPLETAR LOS CAMPOS DE AÑO, CUATRIMESTRE Y ORIENTACIÓN</v>
      </c>
      <c r="N925" s="86"/>
      <c r="O925" s="86"/>
      <c r="P925" s="87"/>
      <c r="Q925" s="88"/>
      <c r="R925" s="88"/>
      <c r="S925" s="88"/>
      <c r="T925" s="88"/>
      <c r="U925" s="89"/>
      <c r="V925" s="167"/>
    </row>
    <row r="926" spans="1:22" ht="12.75">
      <c r="A926" s="164"/>
      <c r="B926" s="159"/>
      <c r="C926" s="159"/>
      <c r="D926" s="159"/>
      <c r="E926" s="159"/>
      <c r="F926" s="159"/>
      <c r="G926" s="159"/>
      <c r="H926" s="159"/>
      <c r="I926" s="159"/>
      <c r="J926" s="159"/>
      <c r="K926" s="159"/>
      <c r="L926" s="159"/>
      <c r="M926" s="90"/>
      <c r="N926" s="91"/>
      <c r="O926" s="91"/>
      <c r="P926" s="92"/>
      <c r="Q926" s="94"/>
      <c r="R926" s="93"/>
      <c r="S926" s="94"/>
      <c r="T926" s="94"/>
      <c r="U926" s="95"/>
      <c r="V926" s="159"/>
    </row>
    <row r="927" spans="1:22" ht="12.75">
      <c r="A927" s="164"/>
      <c r="B927" s="159"/>
      <c r="C927" s="159"/>
      <c r="D927" s="159"/>
      <c r="E927" s="159"/>
      <c r="F927" s="159"/>
      <c r="G927" s="159"/>
      <c r="H927" s="159"/>
      <c r="I927" s="159"/>
      <c r="J927" s="159"/>
      <c r="K927" s="159"/>
      <c r="L927" s="159"/>
      <c r="M927" s="90"/>
      <c r="N927" s="91"/>
      <c r="O927" s="91"/>
      <c r="P927" s="92"/>
      <c r="Q927" s="94"/>
      <c r="R927" s="93"/>
      <c r="S927" s="94"/>
      <c r="T927" s="94"/>
      <c r="U927" s="95"/>
      <c r="V927" s="159"/>
    </row>
    <row r="928" spans="1:22" ht="12.75">
      <c r="A928" s="164"/>
      <c r="B928" s="159"/>
      <c r="C928" s="159"/>
      <c r="D928" s="159"/>
      <c r="E928" s="159"/>
      <c r="F928" s="159"/>
      <c r="G928" s="159"/>
      <c r="H928" s="159"/>
      <c r="I928" s="159"/>
      <c r="J928" s="159"/>
      <c r="K928" s="159"/>
      <c r="L928" s="159"/>
      <c r="M928" s="90"/>
      <c r="N928" s="91"/>
      <c r="O928" s="91"/>
      <c r="P928" s="96"/>
      <c r="Q928" s="94"/>
      <c r="R928" s="94"/>
      <c r="S928" s="94"/>
      <c r="T928" s="93"/>
      <c r="U928" s="97"/>
      <c r="V928" s="159"/>
    </row>
    <row r="929" spans="1:22" ht="13.5" thickBot="1">
      <c r="A929" s="165"/>
      <c r="B929" s="160"/>
      <c r="C929" s="160"/>
      <c r="D929" s="160"/>
      <c r="E929" s="160"/>
      <c r="F929" s="160"/>
      <c r="G929" s="160"/>
      <c r="H929" s="160"/>
      <c r="I929" s="160"/>
      <c r="J929" s="160"/>
      <c r="K929" s="160"/>
      <c r="L929" s="160"/>
      <c r="M929" s="98"/>
      <c r="N929" s="99"/>
      <c r="O929" s="100"/>
      <c r="P929" s="105"/>
      <c r="Q929" s="102"/>
      <c r="R929" s="102"/>
      <c r="S929" s="102"/>
      <c r="T929" s="103"/>
      <c r="U929" s="104"/>
      <c r="V929" s="160"/>
    </row>
    <row r="930" spans="1:22" ht="12.75">
      <c r="A930" s="163"/>
      <c r="B930" s="158"/>
      <c r="C930" s="166" t="str">
        <f>IFERROR(VLOOKUP(B930,VALIDACIÓN!A:B,2,FALSE),"INDICAR DISTRITO")</f>
        <v>INDICAR DISTRITO</v>
      </c>
      <c r="D930" s="158"/>
      <c r="E930" s="158"/>
      <c r="F930" s="158"/>
      <c r="G930" s="158"/>
      <c r="H930" s="158"/>
      <c r="I930" s="158"/>
      <c r="J930" s="161"/>
      <c r="K930" s="158"/>
      <c r="L930" s="162" t="str">
        <f>CONCATENATE(H930," - ",I930)</f>
        <v xml:space="preserve"> - </v>
      </c>
      <c r="M930" s="85" t="str">
        <f ca="1">IFERROR(__xludf.DUMMYFUNCTION("IFERROR(ArrayFormula(QUERY(TRIM('VALIDACIÓN'!$C$2:$H1254),""SELECT Col2, Col3, Col4 WHERE Col1='""&amp;L930&amp;""'"")),""COMPLETAR LOS CAMPOS DE AÑO, CUATRIMESTRE Y ORIENTACIÓN"")"),"COMPLETAR LOS CAMPOS DE AÑO, CUATRIMESTRE Y ORIENTACIÓN")</f>
        <v>COMPLETAR LOS CAMPOS DE AÑO, CUATRIMESTRE Y ORIENTACIÓN</v>
      </c>
      <c r="N930" s="86"/>
      <c r="O930" s="86"/>
      <c r="P930" s="87"/>
      <c r="Q930" s="88"/>
      <c r="R930" s="88"/>
      <c r="S930" s="88"/>
      <c r="T930" s="88"/>
      <c r="U930" s="89"/>
      <c r="V930" s="167"/>
    </row>
    <row r="931" spans="1:22" ht="12.75">
      <c r="A931" s="164"/>
      <c r="B931" s="159"/>
      <c r="C931" s="159"/>
      <c r="D931" s="159"/>
      <c r="E931" s="159"/>
      <c r="F931" s="159"/>
      <c r="G931" s="159"/>
      <c r="H931" s="159"/>
      <c r="I931" s="159"/>
      <c r="J931" s="159"/>
      <c r="K931" s="159"/>
      <c r="L931" s="159"/>
      <c r="M931" s="90"/>
      <c r="N931" s="91"/>
      <c r="O931" s="91"/>
      <c r="P931" s="92"/>
      <c r="Q931" s="94"/>
      <c r="R931" s="93"/>
      <c r="S931" s="94"/>
      <c r="T931" s="94"/>
      <c r="U931" s="95"/>
      <c r="V931" s="159"/>
    </row>
    <row r="932" spans="1:22" ht="12.75">
      <c r="A932" s="164"/>
      <c r="B932" s="159"/>
      <c r="C932" s="159"/>
      <c r="D932" s="159"/>
      <c r="E932" s="159"/>
      <c r="F932" s="159"/>
      <c r="G932" s="159"/>
      <c r="H932" s="159"/>
      <c r="I932" s="159"/>
      <c r="J932" s="159"/>
      <c r="K932" s="159"/>
      <c r="L932" s="159"/>
      <c r="M932" s="90"/>
      <c r="N932" s="91"/>
      <c r="O932" s="91"/>
      <c r="P932" s="92"/>
      <c r="Q932" s="94"/>
      <c r="R932" s="93"/>
      <c r="S932" s="94"/>
      <c r="T932" s="94"/>
      <c r="U932" s="95"/>
      <c r="V932" s="159"/>
    </row>
    <row r="933" spans="1:22" ht="12.75">
      <c r="A933" s="164"/>
      <c r="B933" s="159"/>
      <c r="C933" s="159"/>
      <c r="D933" s="159"/>
      <c r="E933" s="159"/>
      <c r="F933" s="159"/>
      <c r="G933" s="159"/>
      <c r="H933" s="159"/>
      <c r="I933" s="159"/>
      <c r="J933" s="159"/>
      <c r="K933" s="159"/>
      <c r="L933" s="159"/>
      <c r="M933" s="90"/>
      <c r="N933" s="91"/>
      <c r="O933" s="91"/>
      <c r="P933" s="96"/>
      <c r="Q933" s="94"/>
      <c r="R933" s="94"/>
      <c r="S933" s="94"/>
      <c r="T933" s="93"/>
      <c r="U933" s="97"/>
      <c r="V933" s="159"/>
    </row>
    <row r="934" spans="1:22" ht="13.5" thickBot="1">
      <c r="A934" s="165"/>
      <c r="B934" s="160"/>
      <c r="C934" s="160"/>
      <c r="D934" s="160"/>
      <c r="E934" s="160"/>
      <c r="F934" s="160"/>
      <c r="G934" s="160"/>
      <c r="H934" s="160"/>
      <c r="I934" s="160"/>
      <c r="J934" s="160"/>
      <c r="K934" s="160"/>
      <c r="L934" s="160"/>
      <c r="M934" s="98"/>
      <c r="N934" s="99"/>
      <c r="O934" s="100"/>
      <c r="P934" s="105"/>
      <c r="Q934" s="102"/>
      <c r="R934" s="102"/>
      <c r="S934" s="102"/>
      <c r="T934" s="103"/>
      <c r="U934" s="104"/>
      <c r="V934" s="160"/>
    </row>
    <row r="935" spans="1:22" ht="12.75">
      <c r="A935" s="163"/>
      <c r="B935" s="158"/>
      <c r="C935" s="166" t="str">
        <f>IFERROR(VLOOKUP(B935,VALIDACIÓN!A:B,2,FALSE),"INDICAR DISTRITO")</f>
        <v>INDICAR DISTRITO</v>
      </c>
      <c r="D935" s="158"/>
      <c r="E935" s="158"/>
      <c r="F935" s="158"/>
      <c r="G935" s="158"/>
      <c r="H935" s="158"/>
      <c r="I935" s="158"/>
      <c r="J935" s="161"/>
      <c r="K935" s="158"/>
      <c r="L935" s="162" t="str">
        <f>CONCATENATE(H935," - ",I935)</f>
        <v xml:space="preserve"> - </v>
      </c>
      <c r="M935" s="85" t="str">
        <f ca="1">IFERROR(__xludf.DUMMYFUNCTION("IFERROR(ArrayFormula(QUERY(TRIM('VALIDACIÓN'!$C$2:$H1254),""SELECT Col2, Col3, Col4 WHERE Col1='""&amp;L935&amp;""'"")),""COMPLETAR LOS CAMPOS DE AÑO, CUATRIMESTRE Y ORIENTACIÓN"")"),"COMPLETAR LOS CAMPOS DE AÑO, CUATRIMESTRE Y ORIENTACIÓN")</f>
        <v>COMPLETAR LOS CAMPOS DE AÑO, CUATRIMESTRE Y ORIENTACIÓN</v>
      </c>
      <c r="N935" s="86"/>
      <c r="O935" s="86"/>
      <c r="P935" s="87"/>
      <c r="Q935" s="88"/>
      <c r="R935" s="88"/>
      <c r="S935" s="88"/>
      <c r="T935" s="88"/>
      <c r="U935" s="89"/>
      <c r="V935" s="167"/>
    </row>
    <row r="936" spans="1:22" ht="12.75">
      <c r="A936" s="164"/>
      <c r="B936" s="159"/>
      <c r="C936" s="159"/>
      <c r="D936" s="159"/>
      <c r="E936" s="159"/>
      <c r="F936" s="159"/>
      <c r="G936" s="159"/>
      <c r="H936" s="159"/>
      <c r="I936" s="159"/>
      <c r="J936" s="159"/>
      <c r="K936" s="159"/>
      <c r="L936" s="159"/>
      <c r="M936" s="90"/>
      <c r="N936" s="91"/>
      <c r="O936" s="91"/>
      <c r="P936" s="92"/>
      <c r="Q936" s="94"/>
      <c r="R936" s="93"/>
      <c r="S936" s="94"/>
      <c r="T936" s="94"/>
      <c r="U936" s="95"/>
      <c r="V936" s="159"/>
    </row>
    <row r="937" spans="1:22" ht="12.75">
      <c r="A937" s="164"/>
      <c r="B937" s="159"/>
      <c r="C937" s="159"/>
      <c r="D937" s="159"/>
      <c r="E937" s="159"/>
      <c r="F937" s="159"/>
      <c r="G937" s="159"/>
      <c r="H937" s="159"/>
      <c r="I937" s="159"/>
      <c r="J937" s="159"/>
      <c r="K937" s="159"/>
      <c r="L937" s="159"/>
      <c r="M937" s="90"/>
      <c r="N937" s="91"/>
      <c r="O937" s="91"/>
      <c r="P937" s="92"/>
      <c r="Q937" s="94"/>
      <c r="R937" s="93"/>
      <c r="S937" s="94"/>
      <c r="T937" s="94"/>
      <c r="U937" s="95"/>
      <c r="V937" s="159"/>
    </row>
    <row r="938" spans="1:22" ht="12.75">
      <c r="A938" s="164"/>
      <c r="B938" s="159"/>
      <c r="C938" s="159"/>
      <c r="D938" s="159"/>
      <c r="E938" s="159"/>
      <c r="F938" s="159"/>
      <c r="G938" s="159"/>
      <c r="H938" s="159"/>
      <c r="I938" s="159"/>
      <c r="J938" s="159"/>
      <c r="K938" s="159"/>
      <c r="L938" s="159"/>
      <c r="M938" s="90"/>
      <c r="N938" s="91"/>
      <c r="O938" s="91"/>
      <c r="P938" s="96"/>
      <c r="Q938" s="94"/>
      <c r="R938" s="94"/>
      <c r="S938" s="94"/>
      <c r="T938" s="93"/>
      <c r="U938" s="97"/>
      <c r="V938" s="159"/>
    </row>
    <row r="939" spans="1:22" ht="13.5" thickBot="1">
      <c r="A939" s="165"/>
      <c r="B939" s="160"/>
      <c r="C939" s="160"/>
      <c r="D939" s="160"/>
      <c r="E939" s="160"/>
      <c r="F939" s="160"/>
      <c r="G939" s="160"/>
      <c r="H939" s="160"/>
      <c r="I939" s="160"/>
      <c r="J939" s="160"/>
      <c r="K939" s="160"/>
      <c r="L939" s="160"/>
      <c r="M939" s="98"/>
      <c r="N939" s="99"/>
      <c r="O939" s="100"/>
      <c r="P939" s="105"/>
      <c r="Q939" s="102"/>
      <c r="R939" s="102"/>
      <c r="S939" s="102"/>
      <c r="T939" s="103"/>
      <c r="U939" s="104"/>
      <c r="V939" s="160"/>
    </row>
    <row r="940" spans="1:22" ht="12.75">
      <c r="A940" s="163"/>
      <c r="B940" s="158"/>
      <c r="C940" s="166" t="str">
        <f>IFERROR(VLOOKUP(B940,VALIDACIÓN!A:B,2,FALSE),"INDICAR DISTRITO")</f>
        <v>INDICAR DISTRITO</v>
      </c>
      <c r="D940" s="158"/>
      <c r="E940" s="158"/>
      <c r="F940" s="158"/>
      <c r="G940" s="158"/>
      <c r="H940" s="158"/>
      <c r="I940" s="158"/>
      <c r="J940" s="161"/>
      <c r="K940" s="158"/>
      <c r="L940" s="162" t="str">
        <f>CONCATENATE(H940," - ",I940)</f>
        <v xml:space="preserve"> - </v>
      </c>
      <c r="M940" s="85" t="str">
        <f ca="1">IFERROR(__xludf.DUMMYFUNCTION("IFERROR(ArrayFormula(QUERY(TRIM('VALIDACIÓN'!$C$2:$H1254),""SELECT Col2, Col3, Col4 WHERE Col1='""&amp;L940&amp;""'"")),""COMPLETAR LOS CAMPOS DE AÑO, CUATRIMESTRE Y ORIENTACIÓN"")"),"COMPLETAR LOS CAMPOS DE AÑO, CUATRIMESTRE Y ORIENTACIÓN")</f>
        <v>COMPLETAR LOS CAMPOS DE AÑO, CUATRIMESTRE Y ORIENTACIÓN</v>
      </c>
      <c r="N940" s="86"/>
      <c r="O940" s="86"/>
      <c r="P940" s="87"/>
      <c r="Q940" s="88"/>
      <c r="R940" s="88"/>
      <c r="S940" s="88"/>
      <c r="T940" s="88"/>
      <c r="U940" s="89"/>
      <c r="V940" s="167"/>
    </row>
    <row r="941" spans="1:22" ht="12.75">
      <c r="A941" s="164"/>
      <c r="B941" s="159"/>
      <c r="C941" s="159"/>
      <c r="D941" s="159"/>
      <c r="E941" s="159"/>
      <c r="F941" s="159"/>
      <c r="G941" s="159"/>
      <c r="H941" s="159"/>
      <c r="I941" s="159"/>
      <c r="J941" s="159"/>
      <c r="K941" s="159"/>
      <c r="L941" s="159"/>
      <c r="M941" s="90"/>
      <c r="N941" s="91"/>
      <c r="O941" s="91"/>
      <c r="P941" s="92"/>
      <c r="Q941" s="94"/>
      <c r="R941" s="93"/>
      <c r="S941" s="94"/>
      <c r="T941" s="94"/>
      <c r="U941" s="95"/>
      <c r="V941" s="159"/>
    </row>
    <row r="942" spans="1:22" ht="12.75">
      <c r="A942" s="164"/>
      <c r="B942" s="159"/>
      <c r="C942" s="159"/>
      <c r="D942" s="159"/>
      <c r="E942" s="159"/>
      <c r="F942" s="159"/>
      <c r="G942" s="159"/>
      <c r="H942" s="159"/>
      <c r="I942" s="159"/>
      <c r="J942" s="159"/>
      <c r="K942" s="159"/>
      <c r="L942" s="159"/>
      <c r="M942" s="90"/>
      <c r="N942" s="91"/>
      <c r="O942" s="91"/>
      <c r="P942" s="92"/>
      <c r="Q942" s="94"/>
      <c r="R942" s="93"/>
      <c r="S942" s="94"/>
      <c r="T942" s="94"/>
      <c r="U942" s="95"/>
      <c r="V942" s="159"/>
    </row>
    <row r="943" spans="1:22" ht="12.75">
      <c r="A943" s="164"/>
      <c r="B943" s="159"/>
      <c r="C943" s="159"/>
      <c r="D943" s="159"/>
      <c r="E943" s="159"/>
      <c r="F943" s="159"/>
      <c r="G943" s="159"/>
      <c r="H943" s="159"/>
      <c r="I943" s="159"/>
      <c r="J943" s="159"/>
      <c r="K943" s="159"/>
      <c r="L943" s="159"/>
      <c r="M943" s="90"/>
      <c r="N943" s="91"/>
      <c r="O943" s="91"/>
      <c r="P943" s="96"/>
      <c r="Q943" s="94"/>
      <c r="R943" s="94"/>
      <c r="S943" s="94"/>
      <c r="T943" s="93"/>
      <c r="U943" s="97"/>
      <c r="V943" s="159"/>
    </row>
    <row r="944" spans="1:22" ht="13.5" thickBot="1">
      <c r="A944" s="165"/>
      <c r="B944" s="160"/>
      <c r="C944" s="160"/>
      <c r="D944" s="160"/>
      <c r="E944" s="160"/>
      <c r="F944" s="160"/>
      <c r="G944" s="160"/>
      <c r="H944" s="160"/>
      <c r="I944" s="160"/>
      <c r="J944" s="160"/>
      <c r="K944" s="160"/>
      <c r="L944" s="160"/>
      <c r="M944" s="98"/>
      <c r="N944" s="99"/>
      <c r="O944" s="100"/>
      <c r="P944" s="105"/>
      <c r="Q944" s="102"/>
      <c r="R944" s="102"/>
      <c r="S944" s="102"/>
      <c r="T944" s="103"/>
      <c r="U944" s="104"/>
      <c r="V944" s="160"/>
    </row>
    <row r="945" spans="1:22" ht="12.75">
      <c r="A945" s="163"/>
      <c r="B945" s="158"/>
      <c r="C945" s="166" t="str">
        <f>IFERROR(VLOOKUP(B945,VALIDACIÓN!A:B,2,FALSE),"INDICAR DISTRITO")</f>
        <v>INDICAR DISTRITO</v>
      </c>
      <c r="D945" s="158"/>
      <c r="E945" s="158"/>
      <c r="F945" s="158"/>
      <c r="G945" s="158"/>
      <c r="H945" s="158"/>
      <c r="I945" s="158"/>
      <c r="J945" s="161"/>
      <c r="K945" s="158"/>
      <c r="L945" s="162" t="str">
        <f>CONCATENATE(H945," - ",I945)</f>
        <v xml:space="preserve"> - </v>
      </c>
      <c r="M945" s="85" t="str">
        <f ca="1">IFERROR(__xludf.DUMMYFUNCTION("IFERROR(ArrayFormula(QUERY(TRIM('VALIDACIÓN'!$C$2:$H1254),""SELECT Col2, Col3, Col4 WHERE Col1='""&amp;L945&amp;""'"")),""COMPLETAR LOS CAMPOS DE AÑO, CUATRIMESTRE Y ORIENTACIÓN"")"),"COMPLETAR LOS CAMPOS DE AÑO, CUATRIMESTRE Y ORIENTACIÓN")</f>
        <v>COMPLETAR LOS CAMPOS DE AÑO, CUATRIMESTRE Y ORIENTACIÓN</v>
      </c>
      <c r="N945" s="86"/>
      <c r="O945" s="86"/>
      <c r="P945" s="87"/>
      <c r="Q945" s="88"/>
      <c r="R945" s="88"/>
      <c r="S945" s="88"/>
      <c r="T945" s="88"/>
      <c r="U945" s="89"/>
      <c r="V945" s="167"/>
    </row>
    <row r="946" spans="1:22" ht="12.75">
      <c r="A946" s="164"/>
      <c r="B946" s="159"/>
      <c r="C946" s="159"/>
      <c r="D946" s="159"/>
      <c r="E946" s="159"/>
      <c r="F946" s="159"/>
      <c r="G946" s="159"/>
      <c r="H946" s="159"/>
      <c r="I946" s="159"/>
      <c r="J946" s="159"/>
      <c r="K946" s="159"/>
      <c r="L946" s="159"/>
      <c r="M946" s="90"/>
      <c r="N946" s="91"/>
      <c r="O946" s="91"/>
      <c r="P946" s="92"/>
      <c r="Q946" s="94"/>
      <c r="R946" s="93"/>
      <c r="S946" s="94"/>
      <c r="T946" s="94"/>
      <c r="U946" s="95"/>
      <c r="V946" s="159"/>
    </row>
    <row r="947" spans="1:22" ht="12.75">
      <c r="A947" s="164"/>
      <c r="B947" s="159"/>
      <c r="C947" s="159"/>
      <c r="D947" s="159"/>
      <c r="E947" s="159"/>
      <c r="F947" s="159"/>
      <c r="G947" s="159"/>
      <c r="H947" s="159"/>
      <c r="I947" s="159"/>
      <c r="J947" s="159"/>
      <c r="K947" s="159"/>
      <c r="L947" s="159"/>
      <c r="M947" s="90"/>
      <c r="N947" s="91"/>
      <c r="O947" s="91"/>
      <c r="P947" s="92"/>
      <c r="Q947" s="94"/>
      <c r="R947" s="93"/>
      <c r="S947" s="94"/>
      <c r="T947" s="94"/>
      <c r="U947" s="95"/>
      <c r="V947" s="159"/>
    </row>
    <row r="948" spans="1:22" ht="12.75">
      <c r="A948" s="164"/>
      <c r="B948" s="159"/>
      <c r="C948" s="159"/>
      <c r="D948" s="159"/>
      <c r="E948" s="159"/>
      <c r="F948" s="159"/>
      <c r="G948" s="159"/>
      <c r="H948" s="159"/>
      <c r="I948" s="159"/>
      <c r="J948" s="159"/>
      <c r="K948" s="159"/>
      <c r="L948" s="159"/>
      <c r="M948" s="90"/>
      <c r="N948" s="91"/>
      <c r="O948" s="91"/>
      <c r="P948" s="96"/>
      <c r="Q948" s="94"/>
      <c r="R948" s="94"/>
      <c r="S948" s="94"/>
      <c r="T948" s="93"/>
      <c r="U948" s="97"/>
      <c r="V948" s="159"/>
    </row>
    <row r="949" spans="1:22" ht="13.5" thickBot="1">
      <c r="A949" s="165"/>
      <c r="B949" s="160"/>
      <c r="C949" s="160"/>
      <c r="D949" s="160"/>
      <c r="E949" s="160"/>
      <c r="F949" s="160"/>
      <c r="G949" s="160"/>
      <c r="H949" s="160"/>
      <c r="I949" s="160"/>
      <c r="J949" s="160"/>
      <c r="K949" s="160"/>
      <c r="L949" s="160"/>
      <c r="M949" s="98"/>
      <c r="N949" s="99"/>
      <c r="O949" s="100"/>
      <c r="P949" s="105"/>
      <c r="Q949" s="102"/>
      <c r="R949" s="102"/>
      <c r="S949" s="102"/>
      <c r="T949" s="103"/>
      <c r="U949" s="104"/>
      <c r="V949" s="160"/>
    </row>
    <row r="950" spans="1:22" ht="12.75">
      <c r="A950" s="163"/>
      <c r="B950" s="158"/>
      <c r="C950" s="166" t="str">
        <f>IFERROR(VLOOKUP(B950,VALIDACIÓN!A:B,2,FALSE),"INDICAR DISTRITO")</f>
        <v>INDICAR DISTRITO</v>
      </c>
      <c r="D950" s="158"/>
      <c r="E950" s="158"/>
      <c r="F950" s="158"/>
      <c r="G950" s="158"/>
      <c r="H950" s="158"/>
      <c r="I950" s="158"/>
      <c r="J950" s="161"/>
      <c r="K950" s="158"/>
      <c r="L950" s="162" t="str">
        <f>CONCATENATE(H950," - ",I950)</f>
        <v xml:space="preserve"> - </v>
      </c>
      <c r="M950" s="85" t="str">
        <f ca="1">IFERROR(__xludf.DUMMYFUNCTION("IFERROR(ArrayFormula(QUERY(TRIM('VALIDACIÓN'!$C$2:$H1254),""SELECT Col2, Col3, Col4 WHERE Col1='""&amp;L950&amp;""'"")),""COMPLETAR LOS CAMPOS DE AÑO, CUATRIMESTRE Y ORIENTACIÓN"")"),"COMPLETAR LOS CAMPOS DE AÑO, CUATRIMESTRE Y ORIENTACIÓN")</f>
        <v>COMPLETAR LOS CAMPOS DE AÑO, CUATRIMESTRE Y ORIENTACIÓN</v>
      </c>
      <c r="N950" s="86"/>
      <c r="O950" s="86"/>
      <c r="P950" s="87"/>
      <c r="Q950" s="88"/>
      <c r="R950" s="88"/>
      <c r="S950" s="88"/>
      <c r="T950" s="88"/>
      <c r="U950" s="89"/>
      <c r="V950" s="167"/>
    </row>
    <row r="951" spans="1:22" ht="12.75">
      <c r="A951" s="164"/>
      <c r="B951" s="159"/>
      <c r="C951" s="159"/>
      <c r="D951" s="159"/>
      <c r="E951" s="159"/>
      <c r="F951" s="159"/>
      <c r="G951" s="159"/>
      <c r="H951" s="159"/>
      <c r="I951" s="159"/>
      <c r="J951" s="159"/>
      <c r="K951" s="159"/>
      <c r="L951" s="159"/>
      <c r="M951" s="90"/>
      <c r="N951" s="91"/>
      <c r="O951" s="91"/>
      <c r="P951" s="92"/>
      <c r="Q951" s="94"/>
      <c r="R951" s="93"/>
      <c r="S951" s="94"/>
      <c r="T951" s="94"/>
      <c r="U951" s="95"/>
      <c r="V951" s="159"/>
    </row>
    <row r="952" spans="1:22" ht="12.75">
      <c r="A952" s="164"/>
      <c r="B952" s="159"/>
      <c r="C952" s="159"/>
      <c r="D952" s="159"/>
      <c r="E952" s="159"/>
      <c r="F952" s="159"/>
      <c r="G952" s="159"/>
      <c r="H952" s="159"/>
      <c r="I952" s="159"/>
      <c r="J952" s="159"/>
      <c r="K952" s="159"/>
      <c r="L952" s="159"/>
      <c r="M952" s="90"/>
      <c r="N952" s="91"/>
      <c r="O952" s="91"/>
      <c r="P952" s="92"/>
      <c r="Q952" s="94"/>
      <c r="R952" s="93"/>
      <c r="S952" s="94"/>
      <c r="T952" s="94"/>
      <c r="U952" s="95"/>
      <c r="V952" s="159"/>
    </row>
    <row r="953" spans="1:22" ht="12.75">
      <c r="A953" s="164"/>
      <c r="B953" s="159"/>
      <c r="C953" s="159"/>
      <c r="D953" s="159"/>
      <c r="E953" s="159"/>
      <c r="F953" s="159"/>
      <c r="G953" s="159"/>
      <c r="H953" s="159"/>
      <c r="I953" s="159"/>
      <c r="J953" s="159"/>
      <c r="K953" s="159"/>
      <c r="L953" s="159"/>
      <c r="M953" s="90"/>
      <c r="N953" s="91"/>
      <c r="O953" s="91"/>
      <c r="P953" s="96"/>
      <c r="Q953" s="94"/>
      <c r="R953" s="94"/>
      <c r="S953" s="94"/>
      <c r="T953" s="93"/>
      <c r="U953" s="97"/>
      <c r="V953" s="159"/>
    </row>
    <row r="954" spans="1:22" ht="13.5" thickBot="1">
      <c r="A954" s="165"/>
      <c r="B954" s="160"/>
      <c r="C954" s="160"/>
      <c r="D954" s="160"/>
      <c r="E954" s="160"/>
      <c r="F954" s="160"/>
      <c r="G954" s="160"/>
      <c r="H954" s="160"/>
      <c r="I954" s="160"/>
      <c r="J954" s="160"/>
      <c r="K954" s="160"/>
      <c r="L954" s="160"/>
      <c r="M954" s="98"/>
      <c r="N954" s="99"/>
      <c r="O954" s="100"/>
      <c r="P954" s="105"/>
      <c r="Q954" s="102"/>
      <c r="R954" s="102"/>
      <c r="S954" s="102"/>
      <c r="T954" s="103"/>
      <c r="U954" s="104"/>
      <c r="V954" s="160"/>
    </row>
    <row r="955" spans="1:22" ht="12.75">
      <c r="A955" s="163"/>
      <c r="B955" s="158"/>
      <c r="C955" s="166" t="str">
        <f>IFERROR(VLOOKUP(B955,VALIDACIÓN!A:B,2,FALSE),"INDICAR DISTRITO")</f>
        <v>INDICAR DISTRITO</v>
      </c>
      <c r="D955" s="158"/>
      <c r="E955" s="158"/>
      <c r="F955" s="158"/>
      <c r="G955" s="158"/>
      <c r="H955" s="158"/>
      <c r="I955" s="158"/>
      <c r="J955" s="161"/>
      <c r="K955" s="158"/>
      <c r="L955" s="162" t="str">
        <f>CONCATENATE(H955," - ",I955)</f>
        <v xml:space="preserve"> - </v>
      </c>
      <c r="M955" s="85" t="str">
        <f ca="1">IFERROR(__xludf.DUMMYFUNCTION("IFERROR(ArrayFormula(QUERY(TRIM('VALIDACIÓN'!$C$2:$H1254),""SELECT Col2, Col3, Col4 WHERE Col1='""&amp;L955&amp;""'"")),""COMPLETAR LOS CAMPOS DE AÑO, CUATRIMESTRE Y ORIENTACIÓN"")"),"COMPLETAR LOS CAMPOS DE AÑO, CUATRIMESTRE Y ORIENTACIÓN")</f>
        <v>COMPLETAR LOS CAMPOS DE AÑO, CUATRIMESTRE Y ORIENTACIÓN</v>
      </c>
      <c r="N955" s="86"/>
      <c r="O955" s="86"/>
      <c r="P955" s="87"/>
      <c r="Q955" s="88"/>
      <c r="R955" s="88"/>
      <c r="S955" s="88"/>
      <c r="T955" s="88"/>
      <c r="U955" s="89"/>
      <c r="V955" s="167"/>
    </row>
    <row r="956" spans="1:22" ht="12.75">
      <c r="A956" s="164"/>
      <c r="B956" s="159"/>
      <c r="C956" s="159"/>
      <c r="D956" s="159"/>
      <c r="E956" s="159"/>
      <c r="F956" s="159"/>
      <c r="G956" s="159"/>
      <c r="H956" s="159"/>
      <c r="I956" s="159"/>
      <c r="J956" s="159"/>
      <c r="K956" s="159"/>
      <c r="L956" s="159"/>
      <c r="M956" s="90"/>
      <c r="N956" s="91"/>
      <c r="O956" s="91"/>
      <c r="P956" s="92"/>
      <c r="Q956" s="94"/>
      <c r="R956" s="93"/>
      <c r="S956" s="94"/>
      <c r="T956" s="94"/>
      <c r="U956" s="95"/>
      <c r="V956" s="159"/>
    </row>
    <row r="957" spans="1:22" ht="12.75">
      <c r="A957" s="164"/>
      <c r="B957" s="159"/>
      <c r="C957" s="159"/>
      <c r="D957" s="159"/>
      <c r="E957" s="159"/>
      <c r="F957" s="159"/>
      <c r="G957" s="159"/>
      <c r="H957" s="159"/>
      <c r="I957" s="159"/>
      <c r="J957" s="159"/>
      <c r="K957" s="159"/>
      <c r="L957" s="159"/>
      <c r="M957" s="90"/>
      <c r="N957" s="91"/>
      <c r="O957" s="91"/>
      <c r="P957" s="92"/>
      <c r="Q957" s="94"/>
      <c r="R957" s="93"/>
      <c r="S957" s="94"/>
      <c r="T957" s="94"/>
      <c r="U957" s="95"/>
      <c r="V957" s="159"/>
    </row>
    <row r="958" spans="1:22" ht="12.75">
      <c r="A958" s="164"/>
      <c r="B958" s="159"/>
      <c r="C958" s="159"/>
      <c r="D958" s="159"/>
      <c r="E958" s="159"/>
      <c r="F958" s="159"/>
      <c r="G958" s="159"/>
      <c r="H958" s="159"/>
      <c r="I958" s="159"/>
      <c r="J958" s="159"/>
      <c r="K958" s="159"/>
      <c r="L958" s="159"/>
      <c r="M958" s="90"/>
      <c r="N958" s="91"/>
      <c r="O958" s="91"/>
      <c r="P958" s="96"/>
      <c r="Q958" s="94"/>
      <c r="R958" s="94"/>
      <c r="S958" s="94"/>
      <c r="T958" s="93"/>
      <c r="U958" s="97"/>
      <c r="V958" s="159"/>
    </row>
    <row r="959" spans="1:22" ht="13.5" thickBot="1">
      <c r="A959" s="165"/>
      <c r="B959" s="160"/>
      <c r="C959" s="160"/>
      <c r="D959" s="160"/>
      <c r="E959" s="160"/>
      <c r="F959" s="160"/>
      <c r="G959" s="160"/>
      <c r="H959" s="160"/>
      <c r="I959" s="160"/>
      <c r="J959" s="160"/>
      <c r="K959" s="160"/>
      <c r="L959" s="160"/>
      <c r="M959" s="98"/>
      <c r="N959" s="99"/>
      <c r="O959" s="100"/>
      <c r="P959" s="105"/>
      <c r="Q959" s="102"/>
      <c r="R959" s="102"/>
      <c r="S959" s="102"/>
      <c r="T959" s="103"/>
      <c r="U959" s="104"/>
      <c r="V959" s="160"/>
    </row>
    <row r="960" spans="1:22" ht="12.75">
      <c r="A960" s="163"/>
      <c r="B960" s="158"/>
      <c r="C960" s="166" t="str">
        <f>IFERROR(VLOOKUP(B960,VALIDACIÓN!A:B,2,FALSE),"INDICAR DISTRITO")</f>
        <v>INDICAR DISTRITO</v>
      </c>
      <c r="D960" s="158"/>
      <c r="E960" s="158"/>
      <c r="F960" s="158"/>
      <c r="G960" s="158"/>
      <c r="H960" s="158"/>
      <c r="I960" s="158"/>
      <c r="J960" s="161"/>
      <c r="K960" s="158"/>
      <c r="L960" s="162" t="str">
        <f>CONCATENATE(H960," - ",I960)</f>
        <v xml:space="preserve"> - </v>
      </c>
      <c r="M960" s="85" t="str">
        <f ca="1">IFERROR(__xludf.DUMMYFUNCTION("IFERROR(ArrayFormula(QUERY(TRIM('VALIDACIÓN'!$C$2:$H1254),""SELECT Col2, Col3, Col4 WHERE Col1='""&amp;L960&amp;""'"")),""COMPLETAR LOS CAMPOS DE AÑO, CUATRIMESTRE Y ORIENTACIÓN"")"),"COMPLETAR LOS CAMPOS DE AÑO, CUATRIMESTRE Y ORIENTACIÓN")</f>
        <v>COMPLETAR LOS CAMPOS DE AÑO, CUATRIMESTRE Y ORIENTACIÓN</v>
      </c>
      <c r="N960" s="86"/>
      <c r="O960" s="86"/>
      <c r="P960" s="87"/>
      <c r="Q960" s="88"/>
      <c r="R960" s="88"/>
      <c r="S960" s="88"/>
      <c r="T960" s="88"/>
      <c r="U960" s="89"/>
      <c r="V960" s="167"/>
    </row>
    <row r="961" spans="1:22" ht="12.75">
      <c r="A961" s="164"/>
      <c r="B961" s="159"/>
      <c r="C961" s="159"/>
      <c r="D961" s="159"/>
      <c r="E961" s="159"/>
      <c r="F961" s="159"/>
      <c r="G961" s="159"/>
      <c r="H961" s="159"/>
      <c r="I961" s="159"/>
      <c r="J961" s="159"/>
      <c r="K961" s="159"/>
      <c r="L961" s="159"/>
      <c r="M961" s="90"/>
      <c r="N961" s="91"/>
      <c r="O961" s="91"/>
      <c r="P961" s="92"/>
      <c r="Q961" s="94"/>
      <c r="R961" s="93"/>
      <c r="S961" s="94"/>
      <c r="T961" s="94"/>
      <c r="U961" s="95"/>
      <c r="V961" s="159"/>
    </row>
    <row r="962" spans="1:22" ht="12.75">
      <c r="A962" s="164"/>
      <c r="B962" s="159"/>
      <c r="C962" s="159"/>
      <c r="D962" s="159"/>
      <c r="E962" s="159"/>
      <c r="F962" s="159"/>
      <c r="G962" s="159"/>
      <c r="H962" s="159"/>
      <c r="I962" s="159"/>
      <c r="J962" s="159"/>
      <c r="K962" s="159"/>
      <c r="L962" s="159"/>
      <c r="M962" s="90"/>
      <c r="N962" s="91"/>
      <c r="O962" s="91"/>
      <c r="P962" s="92"/>
      <c r="Q962" s="94"/>
      <c r="R962" s="93"/>
      <c r="S962" s="94"/>
      <c r="T962" s="94"/>
      <c r="U962" s="95"/>
      <c r="V962" s="159"/>
    </row>
    <row r="963" spans="1:22" ht="12.75">
      <c r="A963" s="164"/>
      <c r="B963" s="159"/>
      <c r="C963" s="159"/>
      <c r="D963" s="159"/>
      <c r="E963" s="159"/>
      <c r="F963" s="159"/>
      <c r="G963" s="159"/>
      <c r="H963" s="159"/>
      <c r="I963" s="159"/>
      <c r="J963" s="159"/>
      <c r="K963" s="159"/>
      <c r="L963" s="159"/>
      <c r="M963" s="90"/>
      <c r="N963" s="91"/>
      <c r="O963" s="91"/>
      <c r="P963" s="96"/>
      <c r="Q963" s="94"/>
      <c r="R963" s="94"/>
      <c r="S963" s="94"/>
      <c r="T963" s="93"/>
      <c r="U963" s="97"/>
      <c r="V963" s="159"/>
    </row>
    <row r="964" spans="1:22" ht="13.5" thickBot="1">
      <c r="A964" s="165"/>
      <c r="B964" s="160"/>
      <c r="C964" s="160"/>
      <c r="D964" s="160"/>
      <c r="E964" s="160"/>
      <c r="F964" s="160"/>
      <c r="G964" s="160"/>
      <c r="H964" s="160"/>
      <c r="I964" s="160"/>
      <c r="J964" s="160"/>
      <c r="K964" s="160"/>
      <c r="L964" s="160"/>
      <c r="M964" s="98"/>
      <c r="N964" s="99"/>
      <c r="O964" s="100"/>
      <c r="P964" s="105"/>
      <c r="Q964" s="102"/>
      <c r="R964" s="102"/>
      <c r="S964" s="102"/>
      <c r="T964" s="103"/>
      <c r="U964" s="104"/>
      <c r="V964" s="160"/>
    </row>
    <row r="965" spans="1:22" ht="12.75">
      <c r="A965" s="163"/>
      <c r="B965" s="158"/>
      <c r="C965" s="166" t="str">
        <f>IFERROR(VLOOKUP(B965,VALIDACIÓN!A:B,2,FALSE),"INDICAR DISTRITO")</f>
        <v>INDICAR DISTRITO</v>
      </c>
      <c r="D965" s="158"/>
      <c r="E965" s="158"/>
      <c r="F965" s="158"/>
      <c r="G965" s="158"/>
      <c r="H965" s="158"/>
      <c r="I965" s="158"/>
      <c r="J965" s="161"/>
      <c r="K965" s="158"/>
      <c r="L965" s="162" t="str">
        <f>CONCATENATE(H965," - ",I965)</f>
        <v xml:space="preserve"> - </v>
      </c>
      <c r="M965" s="85" t="str">
        <f ca="1">IFERROR(__xludf.DUMMYFUNCTION("IFERROR(ArrayFormula(QUERY(TRIM('VALIDACIÓN'!$C$2:$H1254),""SELECT Col2, Col3, Col4 WHERE Col1='""&amp;L965&amp;""'"")),""COMPLETAR LOS CAMPOS DE AÑO, CUATRIMESTRE Y ORIENTACIÓN"")"),"COMPLETAR LOS CAMPOS DE AÑO, CUATRIMESTRE Y ORIENTACIÓN")</f>
        <v>COMPLETAR LOS CAMPOS DE AÑO, CUATRIMESTRE Y ORIENTACIÓN</v>
      </c>
      <c r="N965" s="86"/>
      <c r="O965" s="86"/>
      <c r="P965" s="87"/>
      <c r="Q965" s="88"/>
      <c r="R965" s="88"/>
      <c r="S965" s="88"/>
      <c r="T965" s="88"/>
      <c r="U965" s="89"/>
      <c r="V965" s="167"/>
    </row>
    <row r="966" spans="1:22" ht="12.75">
      <c r="A966" s="164"/>
      <c r="B966" s="159"/>
      <c r="C966" s="159"/>
      <c r="D966" s="159"/>
      <c r="E966" s="159"/>
      <c r="F966" s="159"/>
      <c r="G966" s="159"/>
      <c r="H966" s="159"/>
      <c r="I966" s="159"/>
      <c r="J966" s="159"/>
      <c r="K966" s="159"/>
      <c r="L966" s="159"/>
      <c r="M966" s="90"/>
      <c r="N966" s="91"/>
      <c r="O966" s="91"/>
      <c r="P966" s="92"/>
      <c r="Q966" s="94"/>
      <c r="R966" s="93"/>
      <c r="S966" s="94"/>
      <c r="T966" s="94"/>
      <c r="U966" s="95"/>
      <c r="V966" s="159"/>
    </row>
    <row r="967" spans="1:22" ht="12.75">
      <c r="A967" s="164"/>
      <c r="B967" s="159"/>
      <c r="C967" s="159"/>
      <c r="D967" s="159"/>
      <c r="E967" s="159"/>
      <c r="F967" s="159"/>
      <c r="G967" s="159"/>
      <c r="H967" s="159"/>
      <c r="I967" s="159"/>
      <c r="J967" s="159"/>
      <c r="K967" s="159"/>
      <c r="L967" s="159"/>
      <c r="M967" s="90"/>
      <c r="N967" s="91"/>
      <c r="O967" s="91"/>
      <c r="P967" s="92"/>
      <c r="Q967" s="94"/>
      <c r="R967" s="93"/>
      <c r="S967" s="94"/>
      <c r="T967" s="94"/>
      <c r="U967" s="95"/>
      <c r="V967" s="159"/>
    </row>
    <row r="968" spans="1:22" ht="12.75">
      <c r="A968" s="164"/>
      <c r="B968" s="159"/>
      <c r="C968" s="159"/>
      <c r="D968" s="159"/>
      <c r="E968" s="159"/>
      <c r="F968" s="159"/>
      <c r="G968" s="159"/>
      <c r="H968" s="159"/>
      <c r="I968" s="159"/>
      <c r="J968" s="159"/>
      <c r="K968" s="159"/>
      <c r="L968" s="159"/>
      <c r="M968" s="90"/>
      <c r="N968" s="91"/>
      <c r="O968" s="91"/>
      <c r="P968" s="96"/>
      <c r="Q968" s="94"/>
      <c r="R968" s="94"/>
      <c r="S968" s="94"/>
      <c r="T968" s="93"/>
      <c r="U968" s="97"/>
      <c r="V968" s="159"/>
    </row>
    <row r="969" spans="1:22" ht="13.5" thickBot="1">
      <c r="A969" s="165"/>
      <c r="B969" s="160"/>
      <c r="C969" s="160"/>
      <c r="D969" s="160"/>
      <c r="E969" s="160"/>
      <c r="F969" s="160"/>
      <c r="G969" s="160"/>
      <c r="H969" s="160"/>
      <c r="I969" s="160"/>
      <c r="J969" s="160"/>
      <c r="K969" s="160"/>
      <c r="L969" s="160"/>
      <c r="M969" s="98"/>
      <c r="N969" s="99"/>
      <c r="O969" s="100"/>
      <c r="P969" s="105"/>
      <c r="Q969" s="102"/>
      <c r="R969" s="102"/>
      <c r="S969" s="102"/>
      <c r="T969" s="103"/>
      <c r="U969" s="104"/>
      <c r="V969" s="160"/>
    </row>
    <row r="970" spans="1:22" ht="12.75">
      <c r="A970" s="163"/>
      <c r="B970" s="158"/>
      <c r="C970" s="166" t="str">
        <f>IFERROR(VLOOKUP(B970,VALIDACIÓN!A:B,2,FALSE),"INDICAR DISTRITO")</f>
        <v>INDICAR DISTRITO</v>
      </c>
      <c r="D970" s="158"/>
      <c r="E970" s="158"/>
      <c r="F970" s="158"/>
      <c r="G970" s="158"/>
      <c r="H970" s="158"/>
      <c r="I970" s="158"/>
      <c r="J970" s="161"/>
      <c r="K970" s="158"/>
      <c r="L970" s="162" t="str">
        <f>CONCATENATE(H970," - ",I970)</f>
        <v xml:space="preserve"> - </v>
      </c>
      <c r="M970" s="85" t="str">
        <f ca="1">IFERROR(__xludf.DUMMYFUNCTION("IFERROR(ArrayFormula(QUERY(TRIM('VALIDACIÓN'!$C$2:$H1254),""SELECT Col2, Col3, Col4 WHERE Col1='""&amp;L970&amp;""'"")),""COMPLETAR LOS CAMPOS DE AÑO, CUATRIMESTRE Y ORIENTACIÓN"")"),"COMPLETAR LOS CAMPOS DE AÑO, CUATRIMESTRE Y ORIENTACIÓN")</f>
        <v>COMPLETAR LOS CAMPOS DE AÑO, CUATRIMESTRE Y ORIENTACIÓN</v>
      </c>
      <c r="N970" s="86"/>
      <c r="O970" s="86"/>
      <c r="P970" s="87"/>
      <c r="Q970" s="88"/>
      <c r="R970" s="88"/>
      <c r="S970" s="88"/>
      <c r="T970" s="88"/>
      <c r="U970" s="89"/>
      <c r="V970" s="167"/>
    </row>
    <row r="971" spans="1:22" ht="12.75">
      <c r="A971" s="164"/>
      <c r="B971" s="159"/>
      <c r="C971" s="159"/>
      <c r="D971" s="159"/>
      <c r="E971" s="159"/>
      <c r="F971" s="159"/>
      <c r="G971" s="159"/>
      <c r="H971" s="159"/>
      <c r="I971" s="159"/>
      <c r="J971" s="159"/>
      <c r="K971" s="159"/>
      <c r="L971" s="159"/>
      <c r="M971" s="90"/>
      <c r="N971" s="91"/>
      <c r="O971" s="91"/>
      <c r="P971" s="92"/>
      <c r="Q971" s="94"/>
      <c r="R971" s="93"/>
      <c r="S971" s="94"/>
      <c r="T971" s="94"/>
      <c r="U971" s="95"/>
      <c r="V971" s="159"/>
    </row>
    <row r="972" spans="1:22" ht="12.75">
      <c r="A972" s="164"/>
      <c r="B972" s="159"/>
      <c r="C972" s="159"/>
      <c r="D972" s="159"/>
      <c r="E972" s="159"/>
      <c r="F972" s="159"/>
      <c r="G972" s="159"/>
      <c r="H972" s="159"/>
      <c r="I972" s="159"/>
      <c r="J972" s="159"/>
      <c r="K972" s="159"/>
      <c r="L972" s="159"/>
      <c r="M972" s="90"/>
      <c r="N972" s="91"/>
      <c r="O972" s="91"/>
      <c r="P972" s="92"/>
      <c r="Q972" s="94"/>
      <c r="R972" s="93"/>
      <c r="S972" s="94"/>
      <c r="T972" s="94"/>
      <c r="U972" s="95"/>
      <c r="V972" s="159"/>
    </row>
    <row r="973" spans="1:22" ht="12.75">
      <c r="A973" s="164"/>
      <c r="B973" s="159"/>
      <c r="C973" s="159"/>
      <c r="D973" s="159"/>
      <c r="E973" s="159"/>
      <c r="F973" s="159"/>
      <c r="G973" s="159"/>
      <c r="H973" s="159"/>
      <c r="I973" s="159"/>
      <c r="J973" s="159"/>
      <c r="K973" s="159"/>
      <c r="L973" s="159"/>
      <c r="M973" s="90"/>
      <c r="N973" s="91"/>
      <c r="O973" s="91"/>
      <c r="P973" s="96"/>
      <c r="Q973" s="94"/>
      <c r="R973" s="94"/>
      <c r="S973" s="94"/>
      <c r="T973" s="93"/>
      <c r="U973" s="97"/>
      <c r="V973" s="159"/>
    </row>
    <row r="974" spans="1:22" ht="13.5" thickBot="1">
      <c r="A974" s="165"/>
      <c r="B974" s="160"/>
      <c r="C974" s="160"/>
      <c r="D974" s="160"/>
      <c r="E974" s="160"/>
      <c r="F974" s="160"/>
      <c r="G974" s="160"/>
      <c r="H974" s="160"/>
      <c r="I974" s="160"/>
      <c r="J974" s="160"/>
      <c r="K974" s="160"/>
      <c r="L974" s="160"/>
      <c r="M974" s="98"/>
      <c r="N974" s="99"/>
      <c r="O974" s="100"/>
      <c r="P974" s="105"/>
      <c r="Q974" s="102"/>
      <c r="R974" s="102"/>
      <c r="S974" s="102"/>
      <c r="T974" s="103"/>
      <c r="U974" s="104"/>
      <c r="V974" s="160"/>
    </row>
    <row r="975" spans="1:22" ht="12.75">
      <c r="A975" s="163"/>
      <c r="B975" s="158"/>
      <c r="C975" s="166" t="str">
        <f>IFERROR(VLOOKUP(B975,VALIDACIÓN!A:B,2,FALSE),"INDICAR DISTRITO")</f>
        <v>INDICAR DISTRITO</v>
      </c>
      <c r="D975" s="158"/>
      <c r="E975" s="158"/>
      <c r="F975" s="158"/>
      <c r="G975" s="158"/>
      <c r="H975" s="158"/>
      <c r="I975" s="158"/>
      <c r="J975" s="161"/>
      <c r="K975" s="158"/>
      <c r="L975" s="162" t="str">
        <f>CONCATENATE(H975," - ",I975)</f>
        <v xml:space="preserve"> - </v>
      </c>
      <c r="M975" s="85" t="str">
        <f ca="1">IFERROR(__xludf.DUMMYFUNCTION("IFERROR(ArrayFormula(QUERY(TRIM('VALIDACIÓN'!$C$2:$H1254),""SELECT Col2, Col3, Col4 WHERE Col1='""&amp;L975&amp;""'"")),""COMPLETAR LOS CAMPOS DE AÑO, CUATRIMESTRE Y ORIENTACIÓN"")"),"COMPLETAR LOS CAMPOS DE AÑO, CUATRIMESTRE Y ORIENTACIÓN")</f>
        <v>COMPLETAR LOS CAMPOS DE AÑO, CUATRIMESTRE Y ORIENTACIÓN</v>
      </c>
      <c r="N975" s="86"/>
      <c r="O975" s="86"/>
      <c r="P975" s="87"/>
      <c r="Q975" s="88"/>
      <c r="R975" s="88"/>
      <c r="S975" s="88"/>
      <c r="T975" s="88"/>
      <c r="U975" s="89"/>
      <c r="V975" s="167"/>
    </row>
    <row r="976" spans="1:22" ht="12.75">
      <c r="A976" s="164"/>
      <c r="B976" s="159"/>
      <c r="C976" s="159"/>
      <c r="D976" s="159"/>
      <c r="E976" s="159"/>
      <c r="F976" s="159"/>
      <c r="G976" s="159"/>
      <c r="H976" s="159"/>
      <c r="I976" s="159"/>
      <c r="J976" s="159"/>
      <c r="K976" s="159"/>
      <c r="L976" s="159"/>
      <c r="M976" s="90"/>
      <c r="N976" s="91"/>
      <c r="O976" s="91"/>
      <c r="P976" s="92"/>
      <c r="Q976" s="94"/>
      <c r="R976" s="93"/>
      <c r="S976" s="94"/>
      <c r="T976" s="94"/>
      <c r="U976" s="95"/>
      <c r="V976" s="159"/>
    </row>
    <row r="977" spans="1:22" ht="12.75">
      <c r="A977" s="164"/>
      <c r="B977" s="159"/>
      <c r="C977" s="159"/>
      <c r="D977" s="159"/>
      <c r="E977" s="159"/>
      <c r="F977" s="159"/>
      <c r="G977" s="159"/>
      <c r="H977" s="159"/>
      <c r="I977" s="159"/>
      <c r="J977" s="159"/>
      <c r="K977" s="159"/>
      <c r="L977" s="159"/>
      <c r="M977" s="90"/>
      <c r="N977" s="91"/>
      <c r="O977" s="91"/>
      <c r="P977" s="92"/>
      <c r="Q977" s="94"/>
      <c r="R977" s="93"/>
      <c r="S977" s="94"/>
      <c r="T977" s="94"/>
      <c r="U977" s="95"/>
      <c r="V977" s="159"/>
    </row>
    <row r="978" spans="1:22" ht="12.75">
      <c r="A978" s="164"/>
      <c r="B978" s="159"/>
      <c r="C978" s="159"/>
      <c r="D978" s="159"/>
      <c r="E978" s="159"/>
      <c r="F978" s="159"/>
      <c r="G978" s="159"/>
      <c r="H978" s="159"/>
      <c r="I978" s="159"/>
      <c r="J978" s="159"/>
      <c r="K978" s="159"/>
      <c r="L978" s="159"/>
      <c r="M978" s="90"/>
      <c r="N978" s="91"/>
      <c r="O978" s="91"/>
      <c r="P978" s="96"/>
      <c r="Q978" s="94"/>
      <c r="R978" s="94"/>
      <c r="S978" s="94"/>
      <c r="T978" s="93"/>
      <c r="U978" s="97"/>
      <c r="V978" s="159"/>
    </row>
    <row r="979" spans="1:22" ht="13.5" thickBot="1">
      <c r="A979" s="165"/>
      <c r="B979" s="160"/>
      <c r="C979" s="160"/>
      <c r="D979" s="160"/>
      <c r="E979" s="160"/>
      <c r="F979" s="160"/>
      <c r="G979" s="160"/>
      <c r="H979" s="160"/>
      <c r="I979" s="160"/>
      <c r="J979" s="160"/>
      <c r="K979" s="160"/>
      <c r="L979" s="160"/>
      <c r="M979" s="98"/>
      <c r="N979" s="99"/>
      <c r="O979" s="100"/>
      <c r="P979" s="105"/>
      <c r="Q979" s="102"/>
      <c r="R979" s="102"/>
      <c r="S979" s="102"/>
      <c r="T979" s="103"/>
      <c r="U979" s="104"/>
      <c r="V979" s="160"/>
    </row>
    <row r="980" spans="1:22" ht="12.75">
      <c r="A980" s="163"/>
      <c r="B980" s="158"/>
      <c r="C980" s="166" t="str">
        <f>IFERROR(VLOOKUP(B980,VALIDACIÓN!A:B,2,FALSE),"INDICAR DISTRITO")</f>
        <v>INDICAR DISTRITO</v>
      </c>
      <c r="D980" s="158"/>
      <c r="E980" s="158"/>
      <c r="F980" s="158"/>
      <c r="G980" s="158"/>
      <c r="H980" s="158"/>
      <c r="I980" s="158"/>
      <c r="J980" s="161"/>
      <c r="K980" s="158"/>
      <c r="L980" s="162" t="str">
        <f>CONCATENATE(H980," - ",I980)</f>
        <v xml:space="preserve"> - </v>
      </c>
      <c r="M980" s="85" t="str">
        <f ca="1">IFERROR(__xludf.DUMMYFUNCTION("IFERROR(ArrayFormula(QUERY(TRIM('VALIDACIÓN'!$C$2:$H1254),""SELECT Col2, Col3, Col4 WHERE Col1='""&amp;L980&amp;""'"")),""COMPLETAR LOS CAMPOS DE AÑO, CUATRIMESTRE Y ORIENTACIÓN"")"),"COMPLETAR LOS CAMPOS DE AÑO, CUATRIMESTRE Y ORIENTACIÓN")</f>
        <v>COMPLETAR LOS CAMPOS DE AÑO, CUATRIMESTRE Y ORIENTACIÓN</v>
      </c>
      <c r="N980" s="86"/>
      <c r="O980" s="86"/>
      <c r="P980" s="87"/>
      <c r="Q980" s="88"/>
      <c r="R980" s="88"/>
      <c r="S980" s="88"/>
      <c r="T980" s="88"/>
      <c r="U980" s="89"/>
      <c r="V980" s="167"/>
    </row>
    <row r="981" spans="1:22" ht="12.75">
      <c r="A981" s="164"/>
      <c r="B981" s="159"/>
      <c r="C981" s="159"/>
      <c r="D981" s="159"/>
      <c r="E981" s="159"/>
      <c r="F981" s="159"/>
      <c r="G981" s="159"/>
      <c r="H981" s="159"/>
      <c r="I981" s="159"/>
      <c r="J981" s="159"/>
      <c r="K981" s="159"/>
      <c r="L981" s="159"/>
      <c r="M981" s="90"/>
      <c r="N981" s="91"/>
      <c r="O981" s="91"/>
      <c r="P981" s="92"/>
      <c r="Q981" s="94"/>
      <c r="R981" s="93"/>
      <c r="S981" s="94"/>
      <c r="T981" s="94"/>
      <c r="U981" s="95"/>
      <c r="V981" s="159"/>
    </row>
    <row r="982" spans="1:22" ht="12.75">
      <c r="A982" s="164"/>
      <c r="B982" s="159"/>
      <c r="C982" s="159"/>
      <c r="D982" s="159"/>
      <c r="E982" s="159"/>
      <c r="F982" s="159"/>
      <c r="G982" s="159"/>
      <c r="H982" s="159"/>
      <c r="I982" s="159"/>
      <c r="J982" s="159"/>
      <c r="K982" s="159"/>
      <c r="L982" s="159"/>
      <c r="M982" s="90"/>
      <c r="N982" s="91"/>
      <c r="O982" s="91"/>
      <c r="P982" s="92"/>
      <c r="Q982" s="94"/>
      <c r="R982" s="93"/>
      <c r="S982" s="94"/>
      <c r="T982" s="94"/>
      <c r="U982" s="95"/>
      <c r="V982" s="159"/>
    </row>
    <row r="983" spans="1:22" ht="12.75">
      <c r="A983" s="164"/>
      <c r="B983" s="159"/>
      <c r="C983" s="159"/>
      <c r="D983" s="159"/>
      <c r="E983" s="159"/>
      <c r="F983" s="159"/>
      <c r="G983" s="159"/>
      <c r="H983" s="159"/>
      <c r="I983" s="159"/>
      <c r="J983" s="159"/>
      <c r="K983" s="159"/>
      <c r="L983" s="159"/>
      <c r="M983" s="90"/>
      <c r="N983" s="91"/>
      <c r="O983" s="91"/>
      <c r="P983" s="96"/>
      <c r="Q983" s="94"/>
      <c r="R983" s="94"/>
      <c r="S983" s="94"/>
      <c r="T983" s="93"/>
      <c r="U983" s="97"/>
      <c r="V983" s="159"/>
    </row>
    <row r="984" spans="1:22" ht="13.5" thickBot="1">
      <c r="A984" s="165"/>
      <c r="B984" s="160"/>
      <c r="C984" s="160"/>
      <c r="D984" s="160"/>
      <c r="E984" s="160"/>
      <c r="F984" s="160"/>
      <c r="G984" s="160"/>
      <c r="H984" s="160"/>
      <c r="I984" s="160"/>
      <c r="J984" s="160"/>
      <c r="K984" s="160"/>
      <c r="L984" s="160"/>
      <c r="M984" s="98"/>
      <c r="N984" s="99"/>
      <c r="O984" s="100"/>
      <c r="P984" s="105"/>
      <c r="Q984" s="102"/>
      <c r="R984" s="102"/>
      <c r="S984" s="102"/>
      <c r="T984" s="103"/>
      <c r="U984" s="104"/>
      <c r="V984" s="160"/>
    </row>
    <row r="985" spans="1:22" ht="12.75">
      <c r="A985" s="163"/>
      <c r="B985" s="158"/>
      <c r="C985" s="166" t="str">
        <f>IFERROR(VLOOKUP(B985,VALIDACIÓN!A:B,2,FALSE),"INDICAR DISTRITO")</f>
        <v>INDICAR DISTRITO</v>
      </c>
      <c r="D985" s="158"/>
      <c r="E985" s="158"/>
      <c r="F985" s="158"/>
      <c r="G985" s="158"/>
      <c r="H985" s="158"/>
      <c r="I985" s="158"/>
      <c r="J985" s="161"/>
      <c r="K985" s="158"/>
      <c r="L985" s="162" t="str">
        <f>CONCATENATE(H985," - ",I985)</f>
        <v xml:space="preserve"> - </v>
      </c>
      <c r="M985" s="85" t="str">
        <f ca="1">IFERROR(__xludf.DUMMYFUNCTION("IFERROR(ArrayFormula(QUERY(TRIM('VALIDACIÓN'!$C$2:$H1254),""SELECT Col2, Col3, Col4 WHERE Col1='""&amp;L985&amp;""'"")),""COMPLETAR LOS CAMPOS DE AÑO, CUATRIMESTRE Y ORIENTACIÓN"")"),"COMPLETAR LOS CAMPOS DE AÑO, CUATRIMESTRE Y ORIENTACIÓN")</f>
        <v>COMPLETAR LOS CAMPOS DE AÑO, CUATRIMESTRE Y ORIENTACIÓN</v>
      </c>
      <c r="N985" s="86"/>
      <c r="O985" s="86"/>
      <c r="P985" s="87"/>
      <c r="Q985" s="88"/>
      <c r="R985" s="88"/>
      <c r="S985" s="88"/>
      <c r="T985" s="88"/>
      <c r="U985" s="89"/>
      <c r="V985" s="167"/>
    </row>
    <row r="986" spans="1:22" ht="12.75">
      <c r="A986" s="164"/>
      <c r="B986" s="159"/>
      <c r="C986" s="159"/>
      <c r="D986" s="159"/>
      <c r="E986" s="159"/>
      <c r="F986" s="159"/>
      <c r="G986" s="159"/>
      <c r="H986" s="159"/>
      <c r="I986" s="159"/>
      <c r="J986" s="159"/>
      <c r="K986" s="159"/>
      <c r="L986" s="159"/>
      <c r="M986" s="90"/>
      <c r="N986" s="91"/>
      <c r="O986" s="91"/>
      <c r="P986" s="92"/>
      <c r="Q986" s="94"/>
      <c r="R986" s="93"/>
      <c r="S986" s="94"/>
      <c r="T986" s="94"/>
      <c r="U986" s="95"/>
      <c r="V986" s="159"/>
    </row>
    <row r="987" spans="1:22" ht="12.75">
      <c r="A987" s="164"/>
      <c r="B987" s="159"/>
      <c r="C987" s="159"/>
      <c r="D987" s="159"/>
      <c r="E987" s="159"/>
      <c r="F987" s="159"/>
      <c r="G987" s="159"/>
      <c r="H987" s="159"/>
      <c r="I987" s="159"/>
      <c r="J987" s="159"/>
      <c r="K987" s="159"/>
      <c r="L987" s="159"/>
      <c r="M987" s="90"/>
      <c r="N987" s="91"/>
      <c r="O987" s="91"/>
      <c r="P987" s="92"/>
      <c r="Q987" s="94"/>
      <c r="R987" s="93"/>
      <c r="S987" s="94"/>
      <c r="T987" s="94"/>
      <c r="U987" s="95"/>
      <c r="V987" s="159"/>
    </row>
    <row r="988" spans="1:22" ht="12.75">
      <c r="A988" s="164"/>
      <c r="B988" s="159"/>
      <c r="C988" s="159"/>
      <c r="D988" s="159"/>
      <c r="E988" s="159"/>
      <c r="F988" s="159"/>
      <c r="G988" s="159"/>
      <c r="H988" s="159"/>
      <c r="I988" s="159"/>
      <c r="J988" s="159"/>
      <c r="K988" s="159"/>
      <c r="L988" s="159"/>
      <c r="M988" s="90"/>
      <c r="N988" s="91"/>
      <c r="O988" s="91"/>
      <c r="P988" s="96"/>
      <c r="Q988" s="94"/>
      <c r="R988" s="94"/>
      <c r="S988" s="94"/>
      <c r="T988" s="93"/>
      <c r="U988" s="97"/>
      <c r="V988" s="159"/>
    </row>
    <row r="989" spans="1:22" ht="13.5" thickBot="1">
      <c r="A989" s="165"/>
      <c r="B989" s="160"/>
      <c r="C989" s="160"/>
      <c r="D989" s="160"/>
      <c r="E989" s="160"/>
      <c r="F989" s="160"/>
      <c r="G989" s="160"/>
      <c r="H989" s="160"/>
      <c r="I989" s="160"/>
      <c r="J989" s="160"/>
      <c r="K989" s="160"/>
      <c r="L989" s="160"/>
      <c r="M989" s="98"/>
      <c r="N989" s="99"/>
      <c r="O989" s="100"/>
      <c r="P989" s="105"/>
      <c r="Q989" s="102"/>
      <c r="R989" s="102"/>
      <c r="S989" s="102"/>
      <c r="T989" s="103"/>
      <c r="U989" s="104"/>
      <c r="V989" s="160"/>
    </row>
    <row r="990" spans="1:22" ht="12.75">
      <c r="A990" s="163"/>
      <c r="B990" s="158"/>
      <c r="C990" s="166" t="str">
        <f>IFERROR(VLOOKUP(B990,VALIDACIÓN!A:B,2,FALSE),"INDICAR DISTRITO")</f>
        <v>INDICAR DISTRITO</v>
      </c>
      <c r="D990" s="158"/>
      <c r="E990" s="158"/>
      <c r="F990" s="158"/>
      <c r="G990" s="158"/>
      <c r="H990" s="158"/>
      <c r="I990" s="158"/>
      <c r="J990" s="161"/>
      <c r="K990" s="158"/>
      <c r="L990" s="162" t="str">
        <f>CONCATENATE(H990," - ",I990)</f>
        <v xml:space="preserve"> - </v>
      </c>
      <c r="M990" s="85" t="str">
        <f ca="1">IFERROR(__xludf.DUMMYFUNCTION("IFERROR(ArrayFormula(QUERY(TRIM('VALIDACIÓN'!$C$2:$H1254),""SELECT Col2, Col3, Col4 WHERE Col1='""&amp;L990&amp;""'"")),""COMPLETAR LOS CAMPOS DE AÑO, CUATRIMESTRE Y ORIENTACIÓN"")"),"COMPLETAR LOS CAMPOS DE AÑO, CUATRIMESTRE Y ORIENTACIÓN")</f>
        <v>COMPLETAR LOS CAMPOS DE AÑO, CUATRIMESTRE Y ORIENTACIÓN</v>
      </c>
      <c r="N990" s="86"/>
      <c r="O990" s="86"/>
      <c r="P990" s="87"/>
      <c r="Q990" s="88"/>
      <c r="R990" s="88"/>
      <c r="S990" s="88"/>
      <c r="T990" s="88"/>
      <c r="U990" s="89"/>
      <c r="V990" s="167"/>
    </row>
    <row r="991" spans="1:22" ht="12.75">
      <c r="A991" s="164"/>
      <c r="B991" s="159"/>
      <c r="C991" s="159"/>
      <c r="D991" s="159"/>
      <c r="E991" s="159"/>
      <c r="F991" s="159"/>
      <c r="G991" s="159"/>
      <c r="H991" s="159"/>
      <c r="I991" s="159"/>
      <c r="J991" s="159"/>
      <c r="K991" s="159"/>
      <c r="L991" s="159"/>
      <c r="M991" s="90"/>
      <c r="N991" s="91"/>
      <c r="O991" s="91"/>
      <c r="P991" s="92"/>
      <c r="Q991" s="94"/>
      <c r="R991" s="93"/>
      <c r="S991" s="94"/>
      <c r="T991" s="94"/>
      <c r="U991" s="95"/>
      <c r="V991" s="159"/>
    </row>
    <row r="992" spans="1:22" ht="12.75">
      <c r="A992" s="164"/>
      <c r="B992" s="159"/>
      <c r="C992" s="159"/>
      <c r="D992" s="159"/>
      <c r="E992" s="159"/>
      <c r="F992" s="159"/>
      <c r="G992" s="159"/>
      <c r="H992" s="159"/>
      <c r="I992" s="159"/>
      <c r="J992" s="159"/>
      <c r="K992" s="159"/>
      <c r="L992" s="159"/>
      <c r="M992" s="90"/>
      <c r="N992" s="91"/>
      <c r="O992" s="91"/>
      <c r="P992" s="92"/>
      <c r="Q992" s="94"/>
      <c r="R992" s="93"/>
      <c r="S992" s="94"/>
      <c r="T992" s="94"/>
      <c r="U992" s="95"/>
      <c r="V992" s="159"/>
    </row>
    <row r="993" spans="1:22" ht="12.75">
      <c r="A993" s="164"/>
      <c r="B993" s="159"/>
      <c r="C993" s="159"/>
      <c r="D993" s="159"/>
      <c r="E993" s="159"/>
      <c r="F993" s="159"/>
      <c r="G993" s="159"/>
      <c r="H993" s="159"/>
      <c r="I993" s="159"/>
      <c r="J993" s="159"/>
      <c r="K993" s="159"/>
      <c r="L993" s="159"/>
      <c r="M993" s="90"/>
      <c r="N993" s="91"/>
      <c r="O993" s="91"/>
      <c r="P993" s="96"/>
      <c r="Q993" s="94"/>
      <c r="R993" s="94"/>
      <c r="S993" s="94"/>
      <c r="T993" s="93"/>
      <c r="U993" s="97"/>
      <c r="V993" s="159"/>
    </row>
    <row r="994" spans="1:22" ht="13.5" thickBot="1">
      <c r="A994" s="165"/>
      <c r="B994" s="160"/>
      <c r="C994" s="160"/>
      <c r="D994" s="160"/>
      <c r="E994" s="160"/>
      <c r="F994" s="160"/>
      <c r="G994" s="160"/>
      <c r="H994" s="160"/>
      <c r="I994" s="160"/>
      <c r="J994" s="160"/>
      <c r="K994" s="160"/>
      <c r="L994" s="160"/>
      <c r="M994" s="98"/>
      <c r="N994" s="99"/>
      <c r="O994" s="100"/>
      <c r="P994" s="105"/>
      <c r="Q994" s="102"/>
      <c r="R994" s="102"/>
      <c r="S994" s="102"/>
      <c r="T994" s="103"/>
      <c r="U994" s="104"/>
      <c r="V994" s="160"/>
    </row>
    <row r="995" spans="1:22" ht="12.75">
      <c r="A995" s="163"/>
      <c r="B995" s="158"/>
      <c r="C995" s="166" t="str">
        <f>IFERROR(VLOOKUP(B995,VALIDACIÓN!A:B,2,FALSE),"INDICAR DISTRITO")</f>
        <v>INDICAR DISTRITO</v>
      </c>
      <c r="D995" s="158"/>
      <c r="E995" s="158"/>
      <c r="F995" s="158"/>
      <c r="G995" s="158"/>
      <c r="H995" s="158"/>
      <c r="I995" s="158"/>
      <c r="J995" s="161"/>
      <c r="K995" s="158"/>
      <c r="L995" s="162" t="str">
        <f>CONCATENATE(H995," - ",I995)</f>
        <v xml:space="preserve"> - </v>
      </c>
      <c r="M995" s="85" t="str">
        <f ca="1">IFERROR(__xludf.DUMMYFUNCTION("IFERROR(ArrayFormula(QUERY(TRIM('VALIDACIÓN'!$C$2:$H1254),""SELECT Col2, Col3, Col4 WHERE Col1='""&amp;L995&amp;""'"")),""COMPLETAR LOS CAMPOS DE AÑO, CUATRIMESTRE Y ORIENTACIÓN"")"),"COMPLETAR LOS CAMPOS DE AÑO, CUATRIMESTRE Y ORIENTACIÓN")</f>
        <v>COMPLETAR LOS CAMPOS DE AÑO, CUATRIMESTRE Y ORIENTACIÓN</v>
      </c>
      <c r="N995" s="86"/>
      <c r="O995" s="86"/>
      <c r="P995" s="87"/>
      <c r="Q995" s="88"/>
      <c r="R995" s="88"/>
      <c r="S995" s="88"/>
      <c r="T995" s="88"/>
      <c r="U995" s="89"/>
      <c r="V995" s="167"/>
    </row>
    <row r="996" spans="1:22" ht="12.75">
      <c r="A996" s="164"/>
      <c r="B996" s="159"/>
      <c r="C996" s="159"/>
      <c r="D996" s="159"/>
      <c r="E996" s="159"/>
      <c r="F996" s="159"/>
      <c r="G996" s="159"/>
      <c r="H996" s="159"/>
      <c r="I996" s="159"/>
      <c r="J996" s="159"/>
      <c r="K996" s="159"/>
      <c r="L996" s="159"/>
      <c r="M996" s="90"/>
      <c r="N996" s="91"/>
      <c r="O996" s="91"/>
      <c r="P996" s="92"/>
      <c r="Q996" s="94"/>
      <c r="R996" s="93"/>
      <c r="S996" s="94"/>
      <c r="T996" s="94"/>
      <c r="U996" s="95"/>
      <c r="V996" s="159"/>
    </row>
    <row r="997" spans="1:22" ht="12.75">
      <c r="A997" s="164"/>
      <c r="B997" s="159"/>
      <c r="C997" s="159"/>
      <c r="D997" s="159"/>
      <c r="E997" s="159"/>
      <c r="F997" s="159"/>
      <c r="G997" s="159"/>
      <c r="H997" s="159"/>
      <c r="I997" s="159"/>
      <c r="J997" s="159"/>
      <c r="K997" s="159"/>
      <c r="L997" s="159"/>
      <c r="M997" s="90"/>
      <c r="N997" s="91"/>
      <c r="O997" s="91"/>
      <c r="P997" s="92"/>
      <c r="Q997" s="94"/>
      <c r="R997" s="93"/>
      <c r="S997" s="94"/>
      <c r="T997" s="94"/>
      <c r="U997" s="95"/>
      <c r="V997" s="159"/>
    </row>
    <row r="998" spans="1:22" ht="12.75">
      <c r="A998" s="164"/>
      <c r="B998" s="159"/>
      <c r="C998" s="159"/>
      <c r="D998" s="159"/>
      <c r="E998" s="159"/>
      <c r="F998" s="159"/>
      <c r="G998" s="159"/>
      <c r="H998" s="159"/>
      <c r="I998" s="159"/>
      <c r="J998" s="159"/>
      <c r="K998" s="159"/>
      <c r="L998" s="159"/>
      <c r="M998" s="90"/>
      <c r="N998" s="91"/>
      <c r="O998" s="91"/>
      <c r="P998" s="96"/>
      <c r="Q998" s="94"/>
      <c r="R998" s="94"/>
      <c r="S998" s="94"/>
      <c r="T998" s="93"/>
      <c r="U998" s="97"/>
      <c r="V998" s="159"/>
    </row>
    <row r="999" spans="1:22" ht="13.5" thickBot="1">
      <c r="A999" s="165"/>
      <c r="B999" s="160"/>
      <c r="C999" s="160"/>
      <c r="D999" s="160"/>
      <c r="E999" s="160"/>
      <c r="F999" s="160"/>
      <c r="G999" s="160"/>
      <c r="H999" s="160"/>
      <c r="I999" s="160"/>
      <c r="J999" s="160"/>
      <c r="K999" s="160"/>
      <c r="L999" s="160"/>
      <c r="M999" s="98"/>
      <c r="N999" s="99"/>
      <c r="O999" s="100"/>
      <c r="P999" s="105"/>
      <c r="Q999" s="102"/>
      <c r="R999" s="102"/>
      <c r="S999" s="102"/>
      <c r="T999" s="103"/>
      <c r="U999" s="104"/>
      <c r="V999" s="160"/>
    </row>
    <row r="1000" spans="1:22" ht="12.75">
      <c r="A1000" s="163"/>
      <c r="B1000" s="158"/>
      <c r="C1000" s="166" t="str">
        <f>IFERROR(VLOOKUP(B1000,VALIDACIÓN!A:B,2,FALSE),"INDICAR DISTRITO")</f>
        <v>INDICAR DISTRITO</v>
      </c>
      <c r="D1000" s="158"/>
      <c r="E1000" s="158"/>
      <c r="F1000" s="158"/>
      <c r="G1000" s="158"/>
      <c r="H1000" s="158"/>
      <c r="I1000" s="158"/>
      <c r="J1000" s="161"/>
      <c r="K1000" s="158"/>
      <c r="L1000" s="162" t="str">
        <f>CONCATENATE(H1000," - ",I1000)</f>
        <v xml:space="preserve"> - </v>
      </c>
      <c r="M1000" s="85" t="str">
        <f ca="1">IFERROR(__xludf.DUMMYFUNCTION("IFERROR(ArrayFormula(QUERY(TRIM('VALIDACIÓN'!$C$2:$H1254),""SELECT Col2, Col3, Col4 WHERE Col1='""&amp;L1000&amp;""'"")),""COMPLETAR LOS CAMPOS DE AÑO, CUATRIMESTRE Y ORIENTACIÓN"")"),"COMPLETAR LOS CAMPOS DE AÑO, CUATRIMESTRE Y ORIENTACIÓN")</f>
        <v>COMPLETAR LOS CAMPOS DE AÑO, CUATRIMESTRE Y ORIENTACIÓN</v>
      </c>
      <c r="N1000" s="86"/>
      <c r="O1000" s="86"/>
      <c r="P1000" s="87"/>
      <c r="Q1000" s="88"/>
      <c r="R1000" s="88"/>
      <c r="S1000" s="88"/>
      <c r="T1000" s="88"/>
      <c r="U1000" s="89"/>
      <c r="V1000" s="167"/>
    </row>
    <row r="1001" spans="1:22" ht="12.75">
      <c r="A1001" s="164"/>
      <c r="B1001" s="159"/>
      <c r="C1001" s="159"/>
      <c r="D1001" s="159"/>
      <c r="E1001" s="159"/>
      <c r="F1001" s="159"/>
      <c r="G1001" s="159"/>
      <c r="H1001" s="159"/>
      <c r="I1001" s="159"/>
      <c r="J1001" s="159"/>
      <c r="K1001" s="159"/>
      <c r="L1001" s="159"/>
      <c r="M1001" s="90"/>
      <c r="N1001" s="91"/>
      <c r="O1001" s="91"/>
      <c r="P1001" s="92"/>
      <c r="Q1001" s="94"/>
      <c r="R1001" s="93"/>
      <c r="S1001" s="94"/>
      <c r="T1001" s="94"/>
      <c r="U1001" s="95"/>
      <c r="V1001" s="159"/>
    </row>
    <row r="1002" spans="1:22" ht="12.75">
      <c r="A1002" s="164"/>
      <c r="B1002" s="159"/>
      <c r="C1002" s="159"/>
      <c r="D1002" s="159"/>
      <c r="E1002" s="159"/>
      <c r="F1002" s="159"/>
      <c r="G1002" s="159"/>
      <c r="H1002" s="159"/>
      <c r="I1002" s="159"/>
      <c r="J1002" s="159"/>
      <c r="K1002" s="159"/>
      <c r="L1002" s="159"/>
      <c r="M1002" s="90"/>
      <c r="N1002" s="91"/>
      <c r="O1002" s="91"/>
      <c r="P1002" s="92"/>
      <c r="Q1002" s="94"/>
      <c r="R1002" s="93"/>
      <c r="S1002" s="94"/>
      <c r="T1002" s="94"/>
      <c r="U1002" s="95"/>
      <c r="V1002" s="159"/>
    </row>
    <row r="1003" spans="1:22" ht="12.75">
      <c r="A1003" s="164"/>
      <c r="B1003" s="159"/>
      <c r="C1003" s="159"/>
      <c r="D1003" s="159"/>
      <c r="E1003" s="159"/>
      <c r="F1003" s="159"/>
      <c r="G1003" s="159"/>
      <c r="H1003" s="159"/>
      <c r="I1003" s="159"/>
      <c r="J1003" s="159"/>
      <c r="K1003" s="159"/>
      <c r="L1003" s="159"/>
      <c r="M1003" s="90"/>
      <c r="N1003" s="91"/>
      <c r="O1003" s="91"/>
      <c r="P1003" s="96"/>
      <c r="Q1003" s="94"/>
      <c r="R1003" s="94"/>
      <c r="S1003" s="94"/>
      <c r="T1003" s="93"/>
      <c r="U1003" s="97"/>
      <c r="V1003" s="159"/>
    </row>
    <row r="1004" spans="1:22" ht="13.5" thickBot="1">
      <c r="A1004" s="165"/>
      <c r="B1004" s="160"/>
      <c r="C1004" s="160"/>
      <c r="D1004" s="160"/>
      <c r="E1004" s="160"/>
      <c r="F1004" s="160"/>
      <c r="G1004" s="160"/>
      <c r="H1004" s="160"/>
      <c r="I1004" s="160"/>
      <c r="J1004" s="160"/>
      <c r="K1004" s="160"/>
      <c r="L1004" s="160"/>
      <c r="M1004" s="98"/>
      <c r="N1004" s="99"/>
      <c r="O1004" s="100"/>
      <c r="P1004" s="105"/>
      <c r="Q1004" s="102"/>
      <c r="R1004" s="102"/>
      <c r="S1004" s="102"/>
      <c r="T1004" s="103"/>
      <c r="U1004" s="104"/>
      <c r="V1004" s="160"/>
    </row>
    <row r="1005" spans="1:22" ht="12.75">
      <c r="A1005" s="163"/>
      <c r="B1005" s="158"/>
      <c r="C1005" s="166" t="str">
        <f>IFERROR(VLOOKUP(B1005,VALIDACIÓN!A:B,2,FALSE),"INDICAR DISTRITO")</f>
        <v>INDICAR DISTRITO</v>
      </c>
      <c r="D1005" s="158"/>
      <c r="E1005" s="158"/>
      <c r="F1005" s="158"/>
      <c r="G1005" s="158"/>
      <c r="H1005" s="158"/>
      <c r="I1005" s="158"/>
      <c r="J1005" s="161"/>
      <c r="K1005" s="158"/>
      <c r="L1005" s="162" t="str">
        <f>CONCATENATE(H1005," - ",I1005)</f>
        <v xml:space="preserve"> - </v>
      </c>
      <c r="M1005" s="85" t="str">
        <f ca="1">IFERROR(__xludf.DUMMYFUNCTION("IFERROR(ArrayFormula(QUERY(TRIM('VALIDACIÓN'!$C$2:$H1254),""SELECT Col2, Col3, Col4 WHERE Col1='""&amp;L1005&amp;""'"")),""COMPLETAR LOS CAMPOS DE AÑO, CUATRIMESTRE Y ORIENTACIÓN"")"),"COMPLETAR LOS CAMPOS DE AÑO, CUATRIMESTRE Y ORIENTACIÓN")</f>
        <v>COMPLETAR LOS CAMPOS DE AÑO, CUATRIMESTRE Y ORIENTACIÓN</v>
      </c>
      <c r="N1005" s="86"/>
      <c r="O1005" s="86"/>
      <c r="P1005" s="87"/>
      <c r="Q1005" s="88"/>
      <c r="R1005" s="88"/>
      <c r="S1005" s="88"/>
      <c r="T1005" s="88"/>
      <c r="U1005" s="89"/>
      <c r="V1005" s="167"/>
    </row>
    <row r="1006" spans="1:22" ht="12.75">
      <c r="A1006" s="164"/>
      <c r="B1006" s="159"/>
      <c r="C1006" s="159"/>
      <c r="D1006" s="159"/>
      <c r="E1006" s="159"/>
      <c r="F1006" s="159"/>
      <c r="G1006" s="159"/>
      <c r="H1006" s="159"/>
      <c r="I1006" s="159"/>
      <c r="J1006" s="159"/>
      <c r="K1006" s="159"/>
      <c r="L1006" s="159"/>
      <c r="M1006" s="90"/>
      <c r="N1006" s="91"/>
      <c r="O1006" s="91"/>
      <c r="P1006" s="92"/>
      <c r="Q1006" s="94"/>
      <c r="R1006" s="93"/>
      <c r="S1006" s="94"/>
      <c r="T1006" s="94"/>
      <c r="U1006" s="95"/>
      <c r="V1006" s="159"/>
    </row>
    <row r="1007" spans="1:22" ht="12.75">
      <c r="A1007" s="164"/>
      <c r="B1007" s="159"/>
      <c r="C1007" s="159"/>
      <c r="D1007" s="159"/>
      <c r="E1007" s="159"/>
      <c r="F1007" s="159"/>
      <c r="G1007" s="159"/>
      <c r="H1007" s="159"/>
      <c r="I1007" s="159"/>
      <c r="J1007" s="159"/>
      <c r="K1007" s="159"/>
      <c r="L1007" s="159"/>
      <c r="M1007" s="90"/>
      <c r="N1007" s="91"/>
      <c r="O1007" s="91"/>
      <c r="P1007" s="92"/>
      <c r="Q1007" s="94"/>
      <c r="R1007" s="93"/>
      <c r="S1007" s="94"/>
      <c r="T1007" s="94"/>
      <c r="U1007" s="95"/>
      <c r="V1007" s="159"/>
    </row>
    <row r="1008" spans="1:22" ht="12.75">
      <c r="A1008" s="164"/>
      <c r="B1008" s="159"/>
      <c r="C1008" s="159"/>
      <c r="D1008" s="159"/>
      <c r="E1008" s="159"/>
      <c r="F1008" s="159"/>
      <c r="G1008" s="159"/>
      <c r="H1008" s="159"/>
      <c r="I1008" s="159"/>
      <c r="J1008" s="159"/>
      <c r="K1008" s="159"/>
      <c r="L1008" s="159"/>
      <c r="M1008" s="90"/>
      <c r="N1008" s="91"/>
      <c r="O1008" s="91"/>
      <c r="P1008" s="96"/>
      <c r="Q1008" s="94"/>
      <c r="R1008" s="94"/>
      <c r="S1008" s="94"/>
      <c r="T1008" s="93"/>
      <c r="U1008" s="97"/>
      <c r="V1008" s="159"/>
    </row>
    <row r="1009" spans="1:22" ht="13.5" thickBot="1">
      <c r="A1009" s="165"/>
      <c r="B1009" s="160"/>
      <c r="C1009" s="160"/>
      <c r="D1009" s="160"/>
      <c r="E1009" s="160"/>
      <c r="F1009" s="160"/>
      <c r="G1009" s="160"/>
      <c r="H1009" s="160"/>
      <c r="I1009" s="160"/>
      <c r="J1009" s="160"/>
      <c r="K1009" s="160"/>
      <c r="L1009" s="160"/>
      <c r="M1009" s="98"/>
      <c r="N1009" s="99"/>
      <c r="O1009" s="100"/>
      <c r="P1009" s="105"/>
      <c r="Q1009" s="102"/>
      <c r="R1009" s="102"/>
      <c r="S1009" s="102"/>
      <c r="T1009" s="103"/>
      <c r="U1009" s="104"/>
      <c r="V1009" s="160"/>
    </row>
    <row r="1010" spans="1:22" ht="12.75">
      <c r="A1010" s="163"/>
      <c r="B1010" s="158"/>
      <c r="C1010" s="166" t="str">
        <f>IFERROR(VLOOKUP(B1010,VALIDACIÓN!A:B,2,FALSE),"INDICAR DISTRITO")</f>
        <v>INDICAR DISTRITO</v>
      </c>
      <c r="D1010" s="158"/>
      <c r="E1010" s="158"/>
      <c r="F1010" s="158"/>
      <c r="G1010" s="158"/>
      <c r="H1010" s="158"/>
      <c r="I1010" s="158"/>
      <c r="J1010" s="161"/>
      <c r="K1010" s="158"/>
      <c r="L1010" s="162" t="str">
        <f>CONCATENATE(H1010," - ",I1010)</f>
        <v xml:space="preserve"> - </v>
      </c>
      <c r="M1010" s="85" t="str">
        <f ca="1">IFERROR(__xludf.DUMMYFUNCTION("IFERROR(ArrayFormula(QUERY(TRIM('VALIDACIÓN'!$C$2:$H1254),""SELECT Col2, Col3, Col4 WHERE Col1='""&amp;L1010&amp;""'"")),""COMPLETAR LOS CAMPOS DE AÑO, CUATRIMESTRE Y ORIENTACIÓN"")"),"COMPLETAR LOS CAMPOS DE AÑO, CUATRIMESTRE Y ORIENTACIÓN")</f>
        <v>COMPLETAR LOS CAMPOS DE AÑO, CUATRIMESTRE Y ORIENTACIÓN</v>
      </c>
      <c r="N1010" s="86"/>
      <c r="O1010" s="86"/>
      <c r="P1010" s="87"/>
      <c r="Q1010" s="88"/>
      <c r="R1010" s="88"/>
      <c r="S1010" s="88"/>
      <c r="T1010" s="88"/>
      <c r="U1010" s="89"/>
      <c r="V1010" s="167"/>
    </row>
    <row r="1011" spans="1:22" ht="12.75">
      <c r="A1011" s="164"/>
      <c r="B1011" s="159"/>
      <c r="C1011" s="159"/>
      <c r="D1011" s="159"/>
      <c r="E1011" s="159"/>
      <c r="F1011" s="159"/>
      <c r="G1011" s="159"/>
      <c r="H1011" s="159"/>
      <c r="I1011" s="159"/>
      <c r="J1011" s="159"/>
      <c r="K1011" s="159"/>
      <c r="L1011" s="159"/>
      <c r="M1011" s="90"/>
      <c r="N1011" s="91"/>
      <c r="O1011" s="91"/>
      <c r="P1011" s="92"/>
      <c r="Q1011" s="94"/>
      <c r="R1011" s="93"/>
      <c r="S1011" s="94"/>
      <c r="T1011" s="94"/>
      <c r="U1011" s="95"/>
      <c r="V1011" s="159"/>
    </row>
    <row r="1012" spans="1:22" ht="12.75">
      <c r="A1012" s="164"/>
      <c r="B1012" s="159"/>
      <c r="C1012" s="159"/>
      <c r="D1012" s="159"/>
      <c r="E1012" s="159"/>
      <c r="F1012" s="159"/>
      <c r="G1012" s="159"/>
      <c r="H1012" s="159"/>
      <c r="I1012" s="159"/>
      <c r="J1012" s="159"/>
      <c r="K1012" s="159"/>
      <c r="L1012" s="159"/>
      <c r="M1012" s="90"/>
      <c r="N1012" s="91"/>
      <c r="O1012" s="91"/>
      <c r="P1012" s="92"/>
      <c r="Q1012" s="94"/>
      <c r="R1012" s="93"/>
      <c r="S1012" s="94"/>
      <c r="T1012" s="94"/>
      <c r="U1012" s="95"/>
      <c r="V1012" s="159"/>
    </row>
    <row r="1013" spans="1:22" ht="12.75">
      <c r="A1013" s="164"/>
      <c r="B1013" s="159"/>
      <c r="C1013" s="159"/>
      <c r="D1013" s="159"/>
      <c r="E1013" s="159"/>
      <c r="F1013" s="159"/>
      <c r="G1013" s="159"/>
      <c r="H1013" s="159"/>
      <c r="I1013" s="159"/>
      <c r="J1013" s="159"/>
      <c r="K1013" s="159"/>
      <c r="L1013" s="159"/>
      <c r="M1013" s="90"/>
      <c r="N1013" s="91"/>
      <c r="O1013" s="91"/>
      <c r="P1013" s="96"/>
      <c r="Q1013" s="94"/>
      <c r="R1013" s="94"/>
      <c r="S1013" s="94"/>
      <c r="T1013" s="93"/>
      <c r="U1013" s="97"/>
      <c r="V1013" s="159"/>
    </row>
    <row r="1014" spans="1:22" ht="13.5" thickBot="1">
      <c r="A1014" s="165"/>
      <c r="B1014" s="160"/>
      <c r="C1014" s="160"/>
      <c r="D1014" s="160"/>
      <c r="E1014" s="160"/>
      <c r="F1014" s="160"/>
      <c r="G1014" s="160"/>
      <c r="H1014" s="160"/>
      <c r="I1014" s="160"/>
      <c r="J1014" s="160"/>
      <c r="K1014" s="160"/>
      <c r="L1014" s="160"/>
      <c r="M1014" s="98"/>
      <c r="N1014" s="99"/>
      <c r="O1014" s="100"/>
      <c r="P1014" s="105"/>
      <c r="Q1014" s="102"/>
      <c r="R1014" s="102"/>
      <c r="S1014" s="102"/>
      <c r="T1014" s="103"/>
      <c r="U1014" s="104"/>
      <c r="V1014" s="160"/>
    </row>
    <row r="1015" spans="1:22" ht="12.75">
      <c r="A1015" s="163"/>
      <c r="B1015" s="158"/>
      <c r="C1015" s="166" t="str">
        <f>IFERROR(VLOOKUP(B1015,VALIDACIÓN!A:B,2,FALSE),"INDICAR DISTRITO")</f>
        <v>INDICAR DISTRITO</v>
      </c>
      <c r="D1015" s="158"/>
      <c r="E1015" s="158"/>
      <c r="F1015" s="158"/>
      <c r="G1015" s="158"/>
      <c r="H1015" s="158"/>
      <c r="I1015" s="158"/>
      <c r="J1015" s="161"/>
      <c r="K1015" s="158"/>
      <c r="L1015" s="162" t="str">
        <f>CONCATENATE(H1015," - ",I1015)</f>
        <v xml:space="preserve"> - </v>
      </c>
      <c r="M1015" s="85" t="str">
        <f ca="1">IFERROR(__xludf.DUMMYFUNCTION("IFERROR(ArrayFormula(QUERY(TRIM('VALIDACIÓN'!$C$2:$H1254),""SELECT Col2, Col3, Col4 WHERE Col1='""&amp;L1015&amp;""'"")),""COMPLETAR LOS CAMPOS DE AÑO, CUATRIMESTRE Y ORIENTACIÓN"")"),"COMPLETAR LOS CAMPOS DE AÑO, CUATRIMESTRE Y ORIENTACIÓN")</f>
        <v>COMPLETAR LOS CAMPOS DE AÑO, CUATRIMESTRE Y ORIENTACIÓN</v>
      </c>
      <c r="N1015" s="86"/>
      <c r="O1015" s="86"/>
      <c r="P1015" s="87"/>
      <c r="Q1015" s="88"/>
      <c r="R1015" s="88"/>
      <c r="S1015" s="88"/>
      <c r="T1015" s="88"/>
      <c r="U1015" s="89"/>
      <c r="V1015" s="167"/>
    </row>
    <row r="1016" spans="1:22" ht="12.75">
      <c r="A1016" s="164"/>
      <c r="B1016" s="159"/>
      <c r="C1016" s="159"/>
      <c r="D1016" s="159"/>
      <c r="E1016" s="159"/>
      <c r="F1016" s="159"/>
      <c r="G1016" s="159"/>
      <c r="H1016" s="159"/>
      <c r="I1016" s="159"/>
      <c r="J1016" s="159"/>
      <c r="K1016" s="159"/>
      <c r="L1016" s="159"/>
      <c r="M1016" s="90"/>
      <c r="N1016" s="91"/>
      <c r="O1016" s="91"/>
      <c r="P1016" s="92"/>
      <c r="Q1016" s="94"/>
      <c r="R1016" s="93"/>
      <c r="S1016" s="94"/>
      <c r="T1016" s="94"/>
      <c r="U1016" s="95"/>
      <c r="V1016" s="159"/>
    </row>
    <row r="1017" spans="1:22" ht="12.75">
      <c r="A1017" s="164"/>
      <c r="B1017" s="159"/>
      <c r="C1017" s="159"/>
      <c r="D1017" s="159"/>
      <c r="E1017" s="159"/>
      <c r="F1017" s="159"/>
      <c r="G1017" s="159"/>
      <c r="H1017" s="159"/>
      <c r="I1017" s="159"/>
      <c r="J1017" s="159"/>
      <c r="K1017" s="159"/>
      <c r="L1017" s="159"/>
      <c r="M1017" s="90"/>
      <c r="N1017" s="91"/>
      <c r="O1017" s="91"/>
      <c r="P1017" s="92"/>
      <c r="Q1017" s="94"/>
      <c r="R1017" s="93"/>
      <c r="S1017" s="94"/>
      <c r="T1017" s="94"/>
      <c r="U1017" s="95"/>
      <c r="V1017" s="159"/>
    </row>
    <row r="1018" spans="1:22" ht="12.75">
      <c r="A1018" s="164"/>
      <c r="B1018" s="159"/>
      <c r="C1018" s="159"/>
      <c r="D1018" s="159"/>
      <c r="E1018" s="159"/>
      <c r="F1018" s="159"/>
      <c r="G1018" s="159"/>
      <c r="H1018" s="159"/>
      <c r="I1018" s="159"/>
      <c r="J1018" s="159"/>
      <c r="K1018" s="159"/>
      <c r="L1018" s="159"/>
      <c r="M1018" s="90"/>
      <c r="N1018" s="91"/>
      <c r="O1018" s="91"/>
      <c r="P1018" s="96"/>
      <c r="Q1018" s="94"/>
      <c r="R1018" s="94"/>
      <c r="S1018" s="94"/>
      <c r="T1018" s="93"/>
      <c r="U1018" s="97"/>
      <c r="V1018" s="159"/>
    </row>
    <row r="1019" spans="1:22" ht="13.5" thickBot="1">
      <c r="A1019" s="165"/>
      <c r="B1019" s="160"/>
      <c r="C1019" s="160"/>
      <c r="D1019" s="160"/>
      <c r="E1019" s="160"/>
      <c r="F1019" s="160"/>
      <c r="G1019" s="160"/>
      <c r="H1019" s="160"/>
      <c r="I1019" s="160"/>
      <c r="J1019" s="160"/>
      <c r="K1019" s="160"/>
      <c r="L1019" s="160"/>
      <c r="M1019" s="98"/>
      <c r="N1019" s="99"/>
      <c r="O1019" s="100"/>
      <c r="P1019" s="105"/>
      <c r="Q1019" s="102"/>
      <c r="R1019" s="102"/>
      <c r="S1019" s="102"/>
      <c r="T1019" s="103"/>
      <c r="U1019" s="104"/>
      <c r="V1019" s="160"/>
    </row>
    <row r="1020" spans="1:22" ht="12.75">
      <c r="A1020" s="163"/>
      <c r="B1020" s="158"/>
      <c r="C1020" s="166" t="str">
        <f>IFERROR(VLOOKUP(B1020,VALIDACIÓN!A:B,2,FALSE),"INDICAR DISTRITO")</f>
        <v>INDICAR DISTRITO</v>
      </c>
      <c r="D1020" s="158"/>
      <c r="E1020" s="158"/>
      <c r="F1020" s="158"/>
      <c r="G1020" s="158"/>
      <c r="H1020" s="158"/>
      <c r="I1020" s="158"/>
      <c r="J1020" s="161"/>
      <c r="K1020" s="158"/>
      <c r="L1020" s="162" t="str">
        <f>CONCATENATE(H1020," - ",I1020)</f>
        <v xml:space="preserve"> - </v>
      </c>
      <c r="M1020" s="85" t="str">
        <f ca="1">IFERROR(__xludf.DUMMYFUNCTION("IFERROR(ArrayFormula(QUERY(TRIM('VALIDACIÓN'!$C$2:$H1254),""SELECT Col2, Col3, Col4 WHERE Col1='""&amp;L1020&amp;""'"")),""COMPLETAR LOS CAMPOS DE AÑO, CUATRIMESTRE Y ORIENTACIÓN"")"),"COMPLETAR LOS CAMPOS DE AÑO, CUATRIMESTRE Y ORIENTACIÓN")</f>
        <v>COMPLETAR LOS CAMPOS DE AÑO, CUATRIMESTRE Y ORIENTACIÓN</v>
      </c>
      <c r="N1020" s="86"/>
      <c r="O1020" s="86"/>
      <c r="P1020" s="87"/>
      <c r="Q1020" s="88"/>
      <c r="R1020" s="88"/>
      <c r="S1020" s="88"/>
      <c r="T1020" s="88"/>
      <c r="U1020" s="89"/>
      <c r="V1020" s="167"/>
    </row>
    <row r="1021" spans="1:22" ht="12.75">
      <c r="A1021" s="164"/>
      <c r="B1021" s="159"/>
      <c r="C1021" s="159"/>
      <c r="D1021" s="159"/>
      <c r="E1021" s="159"/>
      <c r="F1021" s="159"/>
      <c r="G1021" s="159"/>
      <c r="H1021" s="159"/>
      <c r="I1021" s="159"/>
      <c r="J1021" s="159"/>
      <c r="K1021" s="159"/>
      <c r="L1021" s="159"/>
      <c r="M1021" s="90"/>
      <c r="N1021" s="91"/>
      <c r="O1021" s="91"/>
      <c r="P1021" s="92"/>
      <c r="Q1021" s="94"/>
      <c r="R1021" s="93"/>
      <c r="S1021" s="94"/>
      <c r="T1021" s="94"/>
      <c r="U1021" s="95"/>
      <c r="V1021" s="159"/>
    </row>
    <row r="1022" spans="1:22" ht="12.75">
      <c r="A1022" s="164"/>
      <c r="B1022" s="159"/>
      <c r="C1022" s="159"/>
      <c r="D1022" s="159"/>
      <c r="E1022" s="159"/>
      <c r="F1022" s="159"/>
      <c r="G1022" s="159"/>
      <c r="H1022" s="159"/>
      <c r="I1022" s="159"/>
      <c r="J1022" s="159"/>
      <c r="K1022" s="159"/>
      <c r="L1022" s="159"/>
      <c r="M1022" s="90"/>
      <c r="N1022" s="91"/>
      <c r="O1022" s="91"/>
      <c r="P1022" s="92"/>
      <c r="Q1022" s="94"/>
      <c r="R1022" s="93"/>
      <c r="S1022" s="94"/>
      <c r="T1022" s="94"/>
      <c r="U1022" s="95"/>
      <c r="V1022" s="159"/>
    </row>
    <row r="1023" spans="1:22" ht="12.75">
      <c r="A1023" s="164"/>
      <c r="B1023" s="159"/>
      <c r="C1023" s="159"/>
      <c r="D1023" s="159"/>
      <c r="E1023" s="159"/>
      <c r="F1023" s="159"/>
      <c r="G1023" s="159"/>
      <c r="H1023" s="159"/>
      <c r="I1023" s="159"/>
      <c r="J1023" s="159"/>
      <c r="K1023" s="159"/>
      <c r="L1023" s="159"/>
      <c r="M1023" s="90"/>
      <c r="N1023" s="91"/>
      <c r="O1023" s="91"/>
      <c r="P1023" s="96"/>
      <c r="Q1023" s="94"/>
      <c r="R1023" s="94"/>
      <c r="S1023" s="94"/>
      <c r="T1023" s="93"/>
      <c r="U1023" s="97"/>
      <c r="V1023" s="159"/>
    </row>
    <row r="1024" spans="1:22" ht="13.5" thickBot="1">
      <c r="A1024" s="165"/>
      <c r="B1024" s="160"/>
      <c r="C1024" s="160"/>
      <c r="D1024" s="160"/>
      <c r="E1024" s="160"/>
      <c r="F1024" s="160"/>
      <c r="G1024" s="160"/>
      <c r="H1024" s="160"/>
      <c r="I1024" s="160"/>
      <c r="J1024" s="160"/>
      <c r="K1024" s="160"/>
      <c r="L1024" s="160"/>
      <c r="M1024" s="98"/>
      <c r="N1024" s="99"/>
      <c r="O1024" s="100"/>
      <c r="P1024" s="105"/>
      <c r="Q1024" s="102"/>
      <c r="R1024" s="102"/>
      <c r="S1024" s="102"/>
      <c r="T1024" s="103"/>
      <c r="U1024" s="104"/>
      <c r="V1024" s="160"/>
    </row>
    <row r="1025" spans="1:22" ht="12.75">
      <c r="A1025" s="163"/>
      <c r="B1025" s="158"/>
      <c r="C1025" s="166" t="str">
        <f>IFERROR(VLOOKUP(B1025,VALIDACIÓN!A:B,2,FALSE),"INDICAR DISTRITO")</f>
        <v>INDICAR DISTRITO</v>
      </c>
      <c r="D1025" s="158"/>
      <c r="E1025" s="158"/>
      <c r="F1025" s="158"/>
      <c r="G1025" s="158"/>
      <c r="H1025" s="158"/>
      <c r="I1025" s="158"/>
      <c r="J1025" s="161"/>
      <c r="K1025" s="158"/>
      <c r="L1025" s="162" t="str">
        <f>CONCATENATE(H1025," - ",I1025)</f>
        <v xml:space="preserve"> - </v>
      </c>
      <c r="M1025" s="85" t="str">
        <f ca="1">IFERROR(__xludf.DUMMYFUNCTION("IFERROR(ArrayFormula(QUERY(TRIM('VALIDACIÓN'!$C$2:$H1254),""SELECT Col2, Col3, Col4 WHERE Col1='""&amp;L1025&amp;""'"")),""COMPLETAR LOS CAMPOS DE AÑO, CUATRIMESTRE Y ORIENTACIÓN"")"),"COMPLETAR LOS CAMPOS DE AÑO, CUATRIMESTRE Y ORIENTACIÓN")</f>
        <v>COMPLETAR LOS CAMPOS DE AÑO, CUATRIMESTRE Y ORIENTACIÓN</v>
      </c>
      <c r="N1025" s="86"/>
      <c r="O1025" s="86"/>
      <c r="P1025" s="87"/>
      <c r="Q1025" s="88"/>
      <c r="R1025" s="88"/>
      <c r="S1025" s="88"/>
      <c r="T1025" s="88"/>
      <c r="U1025" s="89"/>
      <c r="V1025" s="167"/>
    </row>
    <row r="1026" spans="1:22" ht="12.75">
      <c r="A1026" s="164"/>
      <c r="B1026" s="159"/>
      <c r="C1026" s="159"/>
      <c r="D1026" s="159"/>
      <c r="E1026" s="159"/>
      <c r="F1026" s="159"/>
      <c r="G1026" s="159"/>
      <c r="H1026" s="159"/>
      <c r="I1026" s="159"/>
      <c r="J1026" s="159"/>
      <c r="K1026" s="159"/>
      <c r="L1026" s="159"/>
      <c r="M1026" s="90"/>
      <c r="N1026" s="91"/>
      <c r="O1026" s="91"/>
      <c r="P1026" s="92"/>
      <c r="Q1026" s="94"/>
      <c r="R1026" s="93"/>
      <c r="S1026" s="94"/>
      <c r="T1026" s="94"/>
      <c r="U1026" s="95"/>
      <c r="V1026" s="159"/>
    </row>
    <row r="1027" spans="1:22" ht="12.75">
      <c r="A1027" s="164"/>
      <c r="B1027" s="159"/>
      <c r="C1027" s="159"/>
      <c r="D1027" s="159"/>
      <c r="E1027" s="159"/>
      <c r="F1027" s="159"/>
      <c r="G1027" s="159"/>
      <c r="H1027" s="159"/>
      <c r="I1027" s="159"/>
      <c r="J1027" s="159"/>
      <c r="K1027" s="159"/>
      <c r="L1027" s="159"/>
      <c r="M1027" s="90"/>
      <c r="N1027" s="91"/>
      <c r="O1027" s="91"/>
      <c r="P1027" s="92"/>
      <c r="Q1027" s="94"/>
      <c r="R1027" s="93"/>
      <c r="S1027" s="94"/>
      <c r="T1027" s="94"/>
      <c r="U1027" s="95"/>
      <c r="V1027" s="159"/>
    </row>
    <row r="1028" spans="1:22" ht="12.75">
      <c r="A1028" s="164"/>
      <c r="B1028" s="159"/>
      <c r="C1028" s="159"/>
      <c r="D1028" s="159"/>
      <c r="E1028" s="159"/>
      <c r="F1028" s="159"/>
      <c r="G1028" s="159"/>
      <c r="H1028" s="159"/>
      <c r="I1028" s="159"/>
      <c r="J1028" s="159"/>
      <c r="K1028" s="159"/>
      <c r="L1028" s="159"/>
      <c r="M1028" s="90"/>
      <c r="N1028" s="91"/>
      <c r="O1028" s="91"/>
      <c r="P1028" s="96"/>
      <c r="Q1028" s="94"/>
      <c r="R1028" s="94"/>
      <c r="S1028" s="94"/>
      <c r="T1028" s="93"/>
      <c r="U1028" s="97"/>
      <c r="V1028" s="159"/>
    </row>
    <row r="1029" spans="1:22" ht="13.5" thickBot="1">
      <c r="A1029" s="165"/>
      <c r="B1029" s="160"/>
      <c r="C1029" s="160"/>
      <c r="D1029" s="160"/>
      <c r="E1029" s="160"/>
      <c r="F1029" s="160"/>
      <c r="G1029" s="160"/>
      <c r="H1029" s="160"/>
      <c r="I1029" s="160"/>
      <c r="J1029" s="160"/>
      <c r="K1029" s="160"/>
      <c r="L1029" s="160"/>
      <c r="M1029" s="98"/>
      <c r="N1029" s="99"/>
      <c r="O1029" s="100"/>
      <c r="P1029" s="105"/>
      <c r="Q1029" s="102"/>
      <c r="R1029" s="102"/>
      <c r="S1029" s="102"/>
      <c r="T1029" s="103"/>
      <c r="U1029" s="104"/>
      <c r="V1029" s="160"/>
    </row>
    <row r="1030" spans="1:22" ht="12.75">
      <c r="A1030" s="163"/>
      <c r="B1030" s="158"/>
      <c r="C1030" s="166" t="str">
        <f>IFERROR(VLOOKUP(B1030,VALIDACIÓN!A:B,2,FALSE),"INDICAR DISTRITO")</f>
        <v>INDICAR DISTRITO</v>
      </c>
      <c r="D1030" s="158"/>
      <c r="E1030" s="158"/>
      <c r="F1030" s="158"/>
      <c r="G1030" s="158"/>
      <c r="H1030" s="158"/>
      <c r="I1030" s="158"/>
      <c r="J1030" s="161"/>
      <c r="K1030" s="158"/>
      <c r="L1030" s="162" t="str">
        <f>CONCATENATE(H1030," - ",I1030)</f>
        <v xml:space="preserve"> - </v>
      </c>
      <c r="M1030" s="85" t="str">
        <f ca="1">IFERROR(__xludf.DUMMYFUNCTION("IFERROR(ArrayFormula(QUERY(TRIM('VALIDACIÓN'!$C$2:$H1254),""SELECT Col2, Col3, Col4 WHERE Col1='""&amp;L1030&amp;""'"")),""COMPLETAR LOS CAMPOS DE AÑO, CUATRIMESTRE Y ORIENTACIÓN"")"),"COMPLETAR LOS CAMPOS DE AÑO, CUATRIMESTRE Y ORIENTACIÓN")</f>
        <v>COMPLETAR LOS CAMPOS DE AÑO, CUATRIMESTRE Y ORIENTACIÓN</v>
      </c>
      <c r="N1030" s="86"/>
      <c r="O1030" s="86"/>
      <c r="P1030" s="87"/>
      <c r="Q1030" s="88"/>
      <c r="R1030" s="88"/>
      <c r="S1030" s="88"/>
      <c r="T1030" s="88"/>
      <c r="U1030" s="89"/>
      <c r="V1030" s="167"/>
    </row>
    <row r="1031" spans="1:22" ht="12.75">
      <c r="A1031" s="164"/>
      <c r="B1031" s="159"/>
      <c r="C1031" s="159"/>
      <c r="D1031" s="159"/>
      <c r="E1031" s="159"/>
      <c r="F1031" s="159"/>
      <c r="G1031" s="159"/>
      <c r="H1031" s="159"/>
      <c r="I1031" s="159"/>
      <c r="J1031" s="159"/>
      <c r="K1031" s="159"/>
      <c r="L1031" s="159"/>
      <c r="M1031" s="90"/>
      <c r="N1031" s="91"/>
      <c r="O1031" s="91"/>
      <c r="P1031" s="92"/>
      <c r="Q1031" s="94"/>
      <c r="R1031" s="93"/>
      <c r="S1031" s="94"/>
      <c r="T1031" s="94"/>
      <c r="U1031" s="95"/>
      <c r="V1031" s="159"/>
    </row>
    <row r="1032" spans="1:22" ht="12.75">
      <c r="A1032" s="164"/>
      <c r="B1032" s="159"/>
      <c r="C1032" s="159"/>
      <c r="D1032" s="159"/>
      <c r="E1032" s="159"/>
      <c r="F1032" s="159"/>
      <c r="G1032" s="159"/>
      <c r="H1032" s="159"/>
      <c r="I1032" s="159"/>
      <c r="J1032" s="159"/>
      <c r="K1032" s="159"/>
      <c r="L1032" s="159"/>
      <c r="M1032" s="90"/>
      <c r="N1032" s="91"/>
      <c r="O1032" s="91"/>
      <c r="P1032" s="92"/>
      <c r="Q1032" s="94"/>
      <c r="R1032" s="93"/>
      <c r="S1032" s="94"/>
      <c r="T1032" s="94"/>
      <c r="U1032" s="95"/>
      <c r="V1032" s="159"/>
    </row>
    <row r="1033" spans="1:22" ht="12.75">
      <c r="A1033" s="164"/>
      <c r="B1033" s="159"/>
      <c r="C1033" s="159"/>
      <c r="D1033" s="159"/>
      <c r="E1033" s="159"/>
      <c r="F1033" s="159"/>
      <c r="G1033" s="159"/>
      <c r="H1033" s="159"/>
      <c r="I1033" s="159"/>
      <c r="J1033" s="159"/>
      <c r="K1033" s="159"/>
      <c r="L1033" s="159"/>
      <c r="M1033" s="90"/>
      <c r="N1033" s="91"/>
      <c r="O1033" s="91"/>
      <c r="P1033" s="96"/>
      <c r="Q1033" s="94"/>
      <c r="R1033" s="94"/>
      <c r="S1033" s="94"/>
      <c r="T1033" s="93"/>
      <c r="U1033" s="97"/>
      <c r="V1033" s="159"/>
    </row>
    <row r="1034" spans="1:22" ht="13.5" thickBot="1">
      <c r="A1034" s="165"/>
      <c r="B1034" s="160"/>
      <c r="C1034" s="160"/>
      <c r="D1034" s="160"/>
      <c r="E1034" s="160"/>
      <c r="F1034" s="160"/>
      <c r="G1034" s="160"/>
      <c r="H1034" s="160"/>
      <c r="I1034" s="160"/>
      <c r="J1034" s="160"/>
      <c r="K1034" s="160"/>
      <c r="L1034" s="160"/>
      <c r="M1034" s="98"/>
      <c r="N1034" s="99"/>
      <c r="O1034" s="100"/>
      <c r="P1034" s="105"/>
      <c r="Q1034" s="102"/>
      <c r="R1034" s="102"/>
      <c r="S1034" s="102"/>
      <c r="T1034" s="103"/>
      <c r="U1034" s="104"/>
      <c r="V1034" s="160"/>
    </row>
    <row r="1035" spans="1:22" ht="12.75">
      <c r="A1035" s="163"/>
      <c r="B1035" s="158"/>
      <c r="C1035" s="166" t="str">
        <f>IFERROR(VLOOKUP(B1035,VALIDACIÓN!A:B,2,FALSE),"INDICAR DISTRITO")</f>
        <v>INDICAR DISTRITO</v>
      </c>
      <c r="D1035" s="158"/>
      <c r="E1035" s="158"/>
      <c r="F1035" s="158"/>
      <c r="G1035" s="158"/>
      <c r="H1035" s="158"/>
      <c r="I1035" s="158"/>
      <c r="J1035" s="161"/>
      <c r="K1035" s="158"/>
      <c r="L1035" s="162" t="str">
        <f>CONCATENATE(H1035," - ",I1035)</f>
        <v xml:space="preserve"> - </v>
      </c>
      <c r="M1035" s="85" t="str">
        <f ca="1">IFERROR(__xludf.DUMMYFUNCTION("IFERROR(ArrayFormula(QUERY(TRIM('VALIDACIÓN'!$C$2:$H1254),""SELECT Col2, Col3, Col4 WHERE Col1='""&amp;L1035&amp;""'"")),""COMPLETAR LOS CAMPOS DE AÑO, CUATRIMESTRE Y ORIENTACIÓN"")"),"COMPLETAR LOS CAMPOS DE AÑO, CUATRIMESTRE Y ORIENTACIÓN")</f>
        <v>COMPLETAR LOS CAMPOS DE AÑO, CUATRIMESTRE Y ORIENTACIÓN</v>
      </c>
      <c r="N1035" s="86"/>
      <c r="O1035" s="86"/>
      <c r="P1035" s="87"/>
      <c r="Q1035" s="88"/>
      <c r="R1035" s="88"/>
      <c r="S1035" s="88"/>
      <c r="T1035" s="88"/>
      <c r="U1035" s="89"/>
      <c r="V1035" s="167"/>
    </row>
    <row r="1036" spans="1:22" ht="12.75">
      <c r="A1036" s="164"/>
      <c r="B1036" s="159"/>
      <c r="C1036" s="159"/>
      <c r="D1036" s="159"/>
      <c r="E1036" s="159"/>
      <c r="F1036" s="159"/>
      <c r="G1036" s="159"/>
      <c r="H1036" s="159"/>
      <c r="I1036" s="159"/>
      <c r="J1036" s="159"/>
      <c r="K1036" s="159"/>
      <c r="L1036" s="159"/>
      <c r="M1036" s="90"/>
      <c r="N1036" s="91"/>
      <c r="O1036" s="91"/>
      <c r="P1036" s="92"/>
      <c r="Q1036" s="94"/>
      <c r="R1036" s="93"/>
      <c r="S1036" s="94"/>
      <c r="T1036" s="94"/>
      <c r="U1036" s="95"/>
      <c r="V1036" s="159"/>
    </row>
    <row r="1037" spans="1:22" ht="12.75">
      <c r="A1037" s="164"/>
      <c r="B1037" s="159"/>
      <c r="C1037" s="159"/>
      <c r="D1037" s="159"/>
      <c r="E1037" s="159"/>
      <c r="F1037" s="159"/>
      <c r="G1037" s="159"/>
      <c r="H1037" s="159"/>
      <c r="I1037" s="159"/>
      <c r="J1037" s="159"/>
      <c r="K1037" s="159"/>
      <c r="L1037" s="159"/>
      <c r="M1037" s="90"/>
      <c r="N1037" s="91"/>
      <c r="O1037" s="91"/>
      <c r="P1037" s="92"/>
      <c r="Q1037" s="94"/>
      <c r="R1037" s="93"/>
      <c r="S1037" s="94"/>
      <c r="T1037" s="94"/>
      <c r="U1037" s="95"/>
      <c r="V1037" s="159"/>
    </row>
    <row r="1038" spans="1:22" ht="12.75">
      <c r="A1038" s="164"/>
      <c r="B1038" s="159"/>
      <c r="C1038" s="159"/>
      <c r="D1038" s="159"/>
      <c r="E1038" s="159"/>
      <c r="F1038" s="159"/>
      <c r="G1038" s="159"/>
      <c r="H1038" s="159"/>
      <c r="I1038" s="159"/>
      <c r="J1038" s="159"/>
      <c r="K1038" s="159"/>
      <c r="L1038" s="159"/>
      <c r="M1038" s="90"/>
      <c r="N1038" s="91"/>
      <c r="O1038" s="91"/>
      <c r="P1038" s="96"/>
      <c r="Q1038" s="94"/>
      <c r="R1038" s="94"/>
      <c r="S1038" s="94"/>
      <c r="T1038" s="93"/>
      <c r="U1038" s="97"/>
      <c r="V1038" s="159"/>
    </row>
    <row r="1039" spans="1:22" ht="13.5" thickBot="1">
      <c r="A1039" s="165"/>
      <c r="B1039" s="160"/>
      <c r="C1039" s="160"/>
      <c r="D1039" s="160"/>
      <c r="E1039" s="160"/>
      <c r="F1039" s="160"/>
      <c r="G1039" s="160"/>
      <c r="H1039" s="160"/>
      <c r="I1039" s="160"/>
      <c r="J1039" s="160"/>
      <c r="K1039" s="160"/>
      <c r="L1039" s="160"/>
      <c r="M1039" s="98"/>
      <c r="N1039" s="99"/>
      <c r="O1039" s="100"/>
      <c r="P1039" s="105"/>
      <c r="Q1039" s="102"/>
      <c r="R1039" s="102"/>
      <c r="S1039" s="102"/>
      <c r="T1039" s="103"/>
      <c r="U1039" s="104"/>
      <c r="V1039" s="160"/>
    </row>
    <row r="1040" spans="1:22" ht="12.75">
      <c r="A1040" s="163"/>
      <c r="B1040" s="158"/>
      <c r="C1040" s="166" t="str">
        <f>IFERROR(VLOOKUP(B1040,VALIDACIÓN!A:B,2,FALSE),"INDICAR DISTRITO")</f>
        <v>INDICAR DISTRITO</v>
      </c>
      <c r="D1040" s="158"/>
      <c r="E1040" s="158"/>
      <c r="F1040" s="158"/>
      <c r="G1040" s="158"/>
      <c r="H1040" s="158"/>
      <c r="I1040" s="158"/>
      <c r="J1040" s="161"/>
      <c r="K1040" s="158"/>
      <c r="L1040" s="162" t="str">
        <f>CONCATENATE(H1040," - ",I1040)</f>
        <v xml:space="preserve"> - </v>
      </c>
      <c r="M1040" s="85" t="str">
        <f ca="1">IFERROR(__xludf.DUMMYFUNCTION("IFERROR(ArrayFormula(QUERY(TRIM('VALIDACIÓN'!$C$2:$H1254),""SELECT Col2, Col3, Col4 WHERE Col1='""&amp;L1040&amp;""'"")),""COMPLETAR LOS CAMPOS DE AÑO, CUATRIMESTRE Y ORIENTACIÓN"")"),"COMPLETAR LOS CAMPOS DE AÑO, CUATRIMESTRE Y ORIENTACIÓN")</f>
        <v>COMPLETAR LOS CAMPOS DE AÑO, CUATRIMESTRE Y ORIENTACIÓN</v>
      </c>
      <c r="N1040" s="86"/>
      <c r="O1040" s="86"/>
      <c r="P1040" s="87"/>
      <c r="Q1040" s="88"/>
      <c r="R1040" s="88"/>
      <c r="S1040" s="88"/>
      <c r="T1040" s="88"/>
      <c r="U1040" s="89"/>
      <c r="V1040" s="167"/>
    </row>
    <row r="1041" spans="1:22" ht="12.75">
      <c r="A1041" s="164"/>
      <c r="B1041" s="159"/>
      <c r="C1041" s="159"/>
      <c r="D1041" s="159"/>
      <c r="E1041" s="159"/>
      <c r="F1041" s="159"/>
      <c r="G1041" s="159"/>
      <c r="H1041" s="159"/>
      <c r="I1041" s="159"/>
      <c r="J1041" s="159"/>
      <c r="K1041" s="159"/>
      <c r="L1041" s="159"/>
      <c r="M1041" s="90"/>
      <c r="N1041" s="91"/>
      <c r="O1041" s="91"/>
      <c r="P1041" s="92"/>
      <c r="Q1041" s="94"/>
      <c r="R1041" s="93"/>
      <c r="S1041" s="94"/>
      <c r="T1041" s="94"/>
      <c r="U1041" s="95"/>
      <c r="V1041" s="159"/>
    </row>
    <row r="1042" spans="1:22" ht="12.75">
      <c r="A1042" s="164"/>
      <c r="B1042" s="159"/>
      <c r="C1042" s="159"/>
      <c r="D1042" s="159"/>
      <c r="E1042" s="159"/>
      <c r="F1042" s="159"/>
      <c r="G1042" s="159"/>
      <c r="H1042" s="159"/>
      <c r="I1042" s="159"/>
      <c r="J1042" s="159"/>
      <c r="K1042" s="159"/>
      <c r="L1042" s="159"/>
      <c r="M1042" s="90"/>
      <c r="N1042" s="91"/>
      <c r="O1042" s="91"/>
      <c r="P1042" s="92"/>
      <c r="Q1042" s="94"/>
      <c r="R1042" s="93"/>
      <c r="S1042" s="94"/>
      <c r="T1042" s="94"/>
      <c r="U1042" s="95"/>
      <c r="V1042" s="159"/>
    </row>
    <row r="1043" spans="1:22" ht="12.75">
      <c r="A1043" s="164"/>
      <c r="B1043" s="159"/>
      <c r="C1043" s="159"/>
      <c r="D1043" s="159"/>
      <c r="E1043" s="159"/>
      <c r="F1043" s="159"/>
      <c r="G1043" s="159"/>
      <c r="H1043" s="159"/>
      <c r="I1043" s="159"/>
      <c r="J1043" s="159"/>
      <c r="K1043" s="159"/>
      <c r="L1043" s="159"/>
      <c r="M1043" s="90"/>
      <c r="N1043" s="91"/>
      <c r="O1043" s="91"/>
      <c r="P1043" s="96"/>
      <c r="Q1043" s="94"/>
      <c r="R1043" s="94"/>
      <c r="S1043" s="94"/>
      <c r="T1043" s="93"/>
      <c r="U1043" s="97"/>
      <c r="V1043" s="159"/>
    </row>
    <row r="1044" spans="1:22" ht="13.5" thickBot="1">
      <c r="A1044" s="165"/>
      <c r="B1044" s="160"/>
      <c r="C1044" s="160"/>
      <c r="D1044" s="160"/>
      <c r="E1044" s="160"/>
      <c r="F1044" s="160"/>
      <c r="G1044" s="160"/>
      <c r="H1044" s="160"/>
      <c r="I1044" s="160"/>
      <c r="J1044" s="160"/>
      <c r="K1044" s="160"/>
      <c r="L1044" s="160"/>
      <c r="M1044" s="98"/>
      <c r="N1044" s="99"/>
      <c r="O1044" s="100"/>
      <c r="P1044" s="105"/>
      <c r="Q1044" s="102"/>
      <c r="R1044" s="102"/>
      <c r="S1044" s="102"/>
      <c r="T1044" s="103"/>
      <c r="U1044" s="104"/>
      <c r="V1044" s="160"/>
    </row>
    <row r="1045" spans="1:22" ht="12.75">
      <c r="A1045" s="163"/>
      <c r="B1045" s="158"/>
      <c r="C1045" s="166" t="str">
        <f>IFERROR(VLOOKUP(B1045,VALIDACIÓN!A:B,2,FALSE),"INDICAR DISTRITO")</f>
        <v>INDICAR DISTRITO</v>
      </c>
      <c r="D1045" s="158"/>
      <c r="E1045" s="158"/>
      <c r="F1045" s="158"/>
      <c r="G1045" s="158"/>
      <c r="H1045" s="158"/>
      <c r="I1045" s="158"/>
      <c r="J1045" s="161"/>
      <c r="K1045" s="158"/>
      <c r="L1045" s="162" t="str">
        <f>CONCATENATE(H1045," - ",I1045)</f>
        <v xml:space="preserve"> - </v>
      </c>
      <c r="M1045" s="85" t="str">
        <f ca="1">IFERROR(__xludf.DUMMYFUNCTION("IFERROR(ArrayFormula(QUERY(TRIM('VALIDACIÓN'!$C$2:$H1254),""SELECT Col2, Col3, Col4 WHERE Col1='""&amp;L1045&amp;""'"")),""COMPLETAR LOS CAMPOS DE AÑO, CUATRIMESTRE Y ORIENTACIÓN"")"),"COMPLETAR LOS CAMPOS DE AÑO, CUATRIMESTRE Y ORIENTACIÓN")</f>
        <v>COMPLETAR LOS CAMPOS DE AÑO, CUATRIMESTRE Y ORIENTACIÓN</v>
      </c>
      <c r="N1045" s="86"/>
      <c r="O1045" s="86"/>
      <c r="P1045" s="87"/>
      <c r="Q1045" s="88"/>
      <c r="R1045" s="88"/>
      <c r="S1045" s="88"/>
      <c r="T1045" s="88"/>
      <c r="U1045" s="89"/>
      <c r="V1045" s="167"/>
    </row>
    <row r="1046" spans="1:22" ht="12.75">
      <c r="A1046" s="164"/>
      <c r="B1046" s="159"/>
      <c r="C1046" s="159"/>
      <c r="D1046" s="159"/>
      <c r="E1046" s="159"/>
      <c r="F1046" s="159"/>
      <c r="G1046" s="159"/>
      <c r="H1046" s="159"/>
      <c r="I1046" s="159"/>
      <c r="J1046" s="159"/>
      <c r="K1046" s="159"/>
      <c r="L1046" s="159"/>
      <c r="M1046" s="90"/>
      <c r="N1046" s="91"/>
      <c r="O1046" s="91"/>
      <c r="P1046" s="92"/>
      <c r="Q1046" s="94"/>
      <c r="R1046" s="93"/>
      <c r="S1046" s="94"/>
      <c r="T1046" s="94"/>
      <c r="U1046" s="95"/>
      <c r="V1046" s="159"/>
    </row>
    <row r="1047" spans="1:22" ht="12.75">
      <c r="A1047" s="164"/>
      <c r="B1047" s="159"/>
      <c r="C1047" s="159"/>
      <c r="D1047" s="159"/>
      <c r="E1047" s="159"/>
      <c r="F1047" s="159"/>
      <c r="G1047" s="159"/>
      <c r="H1047" s="159"/>
      <c r="I1047" s="159"/>
      <c r="J1047" s="159"/>
      <c r="K1047" s="159"/>
      <c r="L1047" s="159"/>
      <c r="M1047" s="90"/>
      <c r="N1047" s="91"/>
      <c r="O1047" s="91"/>
      <c r="P1047" s="92"/>
      <c r="Q1047" s="94"/>
      <c r="R1047" s="93"/>
      <c r="S1047" s="94"/>
      <c r="T1047" s="94"/>
      <c r="U1047" s="95"/>
      <c r="V1047" s="159"/>
    </row>
    <row r="1048" spans="1:22" ht="12.75">
      <c r="A1048" s="164"/>
      <c r="B1048" s="159"/>
      <c r="C1048" s="159"/>
      <c r="D1048" s="159"/>
      <c r="E1048" s="159"/>
      <c r="F1048" s="159"/>
      <c r="G1048" s="159"/>
      <c r="H1048" s="159"/>
      <c r="I1048" s="159"/>
      <c r="J1048" s="159"/>
      <c r="K1048" s="159"/>
      <c r="L1048" s="159"/>
      <c r="M1048" s="90"/>
      <c r="N1048" s="91"/>
      <c r="O1048" s="91"/>
      <c r="P1048" s="96"/>
      <c r="Q1048" s="94"/>
      <c r="R1048" s="94"/>
      <c r="S1048" s="94"/>
      <c r="T1048" s="93"/>
      <c r="U1048" s="97"/>
      <c r="V1048" s="159"/>
    </row>
    <row r="1049" spans="1:22" ht="13.5" thickBot="1">
      <c r="A1049" s="165"/>
      <c r="B1049" s="160"/>
      <c r="C1049" s="160"/>
      <c r="D1049" s="160"/>
      <c r="E1049" s="160"/>
      <c r="F1049" s="160"/>
      <c r="G1049" s="160"/>
      <c r="H1049" s="160"/>
      <c r="I1049" s="160"/>
      <c r="J1049" s="160"/>
      <c r="K1049" s="160"/>
      <c r="L1049" s="160"/>
      <c r="M1049" s="98"/>
      <c r="N1049" s="99"/>
      <c r="O1049" s="100"/>
      <c r="P1049" s="105"/>
      <c r="Q1049" s="102"/>
      <c r="R1049" s="102"/>
      <c r="S1049" s="102"/>
      <c r="T1049" s="103"/>
      <c r="U1049" s="104"/>
      <c r="V1049" s="160"/>
    </row>
    <row r="1050" spans="1:22" ht="12.75">
      <c r="A1050" s="163"/>
      <c r="B1050" s="158"/>
      <c r="C1050" s="166" t="str">
        <f>IFERROR(VLOOKUP(B1050,VALIDACIÓN!A:B,2,FALSE),"INDICAR DISTRITO")</f>
        <v>INDICAR DISTRITO</v>
      </c>
      <c r="D1050" s="158"/>
      <c r="E1050" s="158"/>
      <c r="F1050" s="158"/>
      <c r="G1050" s="158"/>
      <c r="H1050" s="158"/>
      <c r="I1050" s="158"/>
      <c r="J1050" s="161"/>
      <c r="K1050" s="158"/>
      <c r="L1050" s="162" t="str">
        <f>CONCATENATE(H1050," - ",I1050)</f>
        <v xml:space="preserve"> - </v>
      </c>
      <c r="M1050" s="85" t="str">
        <f ca="1">IFERROR(__xludf.DUMMYFUNCTION("IFERROR(ArrayFormula(QUERY(TRIM('VALIDACIÓN'!$C$2:$H1254),""SELECT Col2, Col3, Col4 WHERE Col1='""&amp;L1050&amp;""'"")),""COMPLETAR LOS CAMPOS DE AÑO, CUATRIMESTRE Y ORIENTACIÓN"")"),"COMPLETAR LOS CAMPOS DE AÑO, CUATRIMESTRE Y ORIENTACIÓN")</f>
        <v>COMPLETAR LOS CAMPOS DE AÑO, CUATRIMESTRE Y ORIENTACIÓN</v>
      </c>
      <c r="N1050" s="86"/>
      <c r="O1050" s="86"/>
      <c r="P1050" s="87"/>
      <c r="Q1050" s="88"/>
      <c r="R1050" s="88"/>
      <c r="S1050" s="88"/>
      <c r="T1050" s="88"/>
      <c r="U1050" s="89"/>
      <c r="V1050" s="167"/>
    </row>
    <row r="1051" spans="1:22" ht="12.75">
      <c r="A1051" s="164"/>
      <c r="B1051" s="159"/>
      <c r="C1051" s="159"/>
      <c r="D1051" s="159"/>
      <c r="E1051" s="159"/>
      <c r="F1051" s="159"/>
      <c r="G1051" s="159"/>
      <c r="H1051" s="159"/>
      <c r="I1051" s="159"/>
      <c r="J1051" s="159"/>
      <c r="K1051" s="159"/>
      <c r="L1051" s="159"/>
      <c r="M1051" s="90"/>
      <c r="N1051" s="91"/>
      <c r="O1051" s="91"/>
      <c r="P1051" s="92"/>
      <c r="Q1051" s="94"/>
      <c r="R1051" s="93"/>
      <c r="S1051" s="94"/>
      <c r="T1051" s="94"/>
      <c r="U1051" s="95"/>
      <c r="V1051" s="159"/>
    </row>
    <row r="1052" spans="1:22" ht="12.75">
      <c r="A1052" s="164"/>
      <c r="B1052" s="159"/>
      <c r="C1052" s="159"/>
      <c r="D1052" s="159"/>
      <c r="E1052" s="159"/>
      <c r="F1052" s="159"/>
      <c r="G1052" s="159"/>
      <c r="H1052" s="159"/>
      <c r="I1052" s="159"/>
      <c r="J1052" s="159"/>
      <c r="K1052" s="159"/>
      <c r="L1052" s="159"/>
      <c r="M1052" s="90"/>
      <c r="N1052" s="91"/>
      <c r="O1052" s="91"/>
      <c r="P1052" s="92"/>
      <c r="Q1052" s="94"/>
      <c r="R1052" s="93"/>
      <c r="S1052" s="94"/>
      <c r="T1052" s="94"/>
      <c r="U1052" s="95"/>
      <c r="V1052" s="159"/>
    </row>
    <row r="1053" spans="1:22" ht="12.75">
      <c r="A1053" s="164"/>
      <c r="B1053" s="159"/>
      <c r="C1053" s="159"/>
      <c r="D1053" s="159"/>
      <c r="E1053" s="159"/>
      <c r="F1053" s="159"/>
      <c r="G1053" s="159"/>
      <c r="H1053" s="159"/>
      <c r="I1053" s="159"/>
      <c r="J1053" s="159"/>
      <c r="K1053" s="159"/>
      <c r="L1053" s="159"/>
      <c r="M1053" s="90"/>
      <c r="N1053" s="91"/>
      <c r="O1053" s="91"/>
      <c r="P1053" s="96"/>
      <c r="Q1053" s="94"/>
      <c r="R1053" s="94"/>
      <c r="S1053" s="94"/>
      <c r="T1053" s="93"/>
      <c r="U1053" s="97"/>
      <c r="V1053" s="159"/>
    </row>
    <row r="1054" spans="1:22" ht="13.5" thickBot="1">
      <c r="A1054" s="165"/>
      <c r="B1054" s="160"/>
      <c r="C1054" s="160"/>
      <c r="D1054" s="160"/>
      <c r="E1054" s="160"/>
      <c r="F1054" s="160"/>
      <c r="G1054" s="160"/>
      <c r="H1054" s="160"/>
      <c r="I1054" s="160"/>
      <c r="J1054" s="160"/>
      <c r="K1054" s="160"/>
      <c r="L1054" s="160"/>
      <c r="M1054" s="98"/>
      <c r="N1054" s="99"/>
      <c r="O1054" s="100"/>
      <c r="P1054" s="105"/>
      <c r="Q1054" s="102"/>
      <c r="R1054" s="102"/>
      <c r="S1054" s="102"/>
      <c r="T1054" s="103"/>
      <c r="U1054" s="104"/>
      <c r="V1054" s="160"/>
    </row>
    <row r="1055" spans="1:22" ht="12.75">
      <c r="A1055" s="163"/>
      <c r="B1055" s="158"/>
      <c r="C1055" s="166" t="str">
        <f>IFERROR(VLOOKUP(B1055,VALIDACIÓN!A:B,2,FALSE),"INDICAR DISTRITO")</f>
        <v>INDICAR DISTRITO</v>
      </c>
      <c r="D1055" s="158"/>
      <c r="E1055" s="158"/>
      <c r="F1055" s="158"/>
      <c r="G1055" s="158"/>
      <c r="H1055" s="158"/>
      <c r="I1055" s="158"/>
      <c r="J1055" s="161"/>
      <c r="K1055" s="158"/>
      <c r="L1055" s="162" t="str">
        <f>CONCATENATE(H1055," - ",I1055)</f>
        <v xml:space="preserve"> - </v>
      </c>
      <c r="M1055" s="85" t="str">
        <f ca="1">IFERROR(__xludf.DUMMYFUNCTION("IFERROR(ArrayFormula(QUERY(TRIM('VALIDACIÓN'!$C$2:$H1254),""SELECT Col2, Col3, Col4 WHERE Col1='""&amp;L1055&amp;""'"")),""COMPLETAR LOS CAMPOS DE AÑO, CUATRIMESTRE Y ORIENTACIÓN"")"),"COMPLETAR LOS CAMPOS DE AÑO, CUATRIMESTRE Y ORIENTACIÓN")</f>
        <v>COMPLETAR LOS CAMPOS DE AÑO, CUATRIMESTRE Y ORIENTACIÓN</v>
      </c>
      <c r="N1055" s="86"/>
      <c r="O1055" s="86"/>
      <c r="P1055" s="87"/>
      <c r="Q1055" s="88"/>
      <c r="R1055" s="88"/>
      <c r="S1055" s="88"/>
      <c r="T1055" s="88"/>
      <c r="U1055" s="89"/>
      <c r="V1055" s="167"/>
    </row>
    <row r="1056" spans="1:22" ht="12.75">
      <c r="A1056" s="164"/>
      <c r="B1056" s="159"/>
      <c r="C1056" s="159"/>
      <c r="D1056" s="159"/>
      <c r="E1056" s="159"/>
      <c r="F1056" s="159"/>
      <c r="G1056" s="159"/>
      <c r="H1056" s="159"/>
      <c r="I1056" s="159"/>
      <c r="J1056" s="159"/>
      <c r="K1056" s="159"/>
      <c r="L1056" s="159"/>
      <c r="M1056" s="90"/>
      <c r="N1056" s="91"/>
      <c r="O1056" s="91"/>
      <c r="P1056" s="92"/>
      <c r="Q1056" s="94"/>
      <c r="R1056" s="93"/>
      <c r="S1056" s="94"/>
      <c r="T1056" s="94"/>
      <c r="U1056" s="95"/>
      <c r="V1056" s="159"/>
    </row>
    <row r="1057" spans="1:22" ht="12.75">
      <c r="A1057" s="164"/>
      <c r="B1057" s="159"/>
      <c r="C1057" s="159"/>
      <c r="D1057" s="159"/>
      <c r="E1057" s="159"/>
      <c r="F1057" s="159"/>
      <c r="G1057" s="159"/>
      <c r="H1057" s="159"/>
      <c r="I1057" s="159"/>
      <c r="J1057" s="159"/>
      <c r="K1057" s="159"/>
      <c r="L1057" s="159"/>
      <c r="M1057" s="90"/>
      <c r="N1057" s="91"/>
      <c r="O1057" s="91"/>
      <c r="P1057" s="92"/>
      <c r="Q1057" s="94"/>
      <c r="R1057" s="93"/>
      <c r="S1057" s="94"/>
      <c r="T1057" s="94"/>
      <c r="U1057" s="95"/>
      <c r="V1057" s="159"/>
    </row>
    <row r="1058" spans="1:22" ht="12.75">
      <c r="A1058" s="164"/>
      <c r="B1058" s="159"/>
      <c r="C1058" s="159"/>
      <c r="D1058" s="159"/>
      <c r="E1058" s="159"/>
      <c r="F1058" s="159"/>
      <c r="G1058" s="159"/>
      <c r="H1058" s="159"/>
      <c r="I1058" s="159"/>
      <c r="J1058" s="159"/>
      <c r="K1058" s="159"/>
      <c r="L1058" s="159"/>
      <c r="M1058" s="90"/>
      <c r="N1058" s="91"/>
      <c r="O1058" s="91"/>
      <c r="P1058" s="96"/>
      <c r="Q1058" s="94"/>
      <c r="R1058" s="94"/>
      <c r="S1058" s="94"/>
      <c r="T1058" s="93"/>
      <c r="U1058" s="97"/>
      <c r="V1058" s="159"/>
    </row>
    <row r="1059" spans="1:22" ht="13.5" thickBot="1">
      <c r="A1059" s="165"/>
      <c r="B1059" s="160"/>
      <c r="C1059" s="160"/>
      <c r="D1059" s="160"/>
      <c r="E1059" s="160"/>
      <c r="F1059" s="160"/>
      <c r="G1059" s="160"/>
      <c r="H1059" s="160"/>
      <c r="I1059" s="160"/>
      <c r="J1059" s="160"/>
      <c r="K1059" s="160"/>
      <c r="L1059" s="160"/>
      <c r="M1059" s="98"/>
      <c r="N1059" s="99"/>
      <c r="O1059" s="100"/>
      <c r="P1059" s="105"/>
      <c r="Q1059" s="102"/>
      <c r="R1059" s="102"/>
      <c r="S1059" s="102"/>
      <c r="T1059" s="103"/>
      <c r="U1059" s="104"/>
      <c r="V1059" s="160"/>
    </row>
    <row r="1060" spans="1:22" ht="12.75">
      <c r="A1060" s="163"/>
      <c r="B1060" s="158"/>
      <c r="C1060" s="166" t="str">
        <f>IFERROR(VLOOKUP(B1060,VALIDACIÓN!A:B,2,FALSE),"INDICAR DISTRITO")</f>
        <v>INDICAR DISTRITO</v>
      </c>
      <c r="D1060" s="158"/>
      <c r="E1060" s="158"/>
      <c r="F1060" s="158"/>
      <c r="G1060" s="158"/>
      <c r="H1060" s="158"/>
      <c r="I1060" s="158"/>
      <c r="J1060" s="161"/>
      <c r="K1060" s="158"/>
      <c r="L1060" s="162" t="str">
        <f>CONCATENATE(H1060," - ",I1060)</f>
        <v xml:space="preserve"> - </v>
      </c>
      <c r="M1060" s="85" t="str">
        <f ca="1">IFERROR(__xludf.DUMMYFUNCTION("IFERROR(ArrayFormula(QUERY(TRIM('VALIDACIÓN'!$C$2:$H1254),""SELECT Col2, Col3, Col4 WHERE Col1='""&amp;L1060&amp;""'"")),""COMPLETAR LOS CAMPOS DE AÑO, CUATRIMESTRE Y ORIENTACIÓN"")"),"COMPLETAR LOS CAMPOS DE AÑO, CUATRIMESTRE Y ORIENTACIÓN")</f>
        <v>COMPLETAR LOS CAMPOS DE AÑO, CUATRIMESTRE Y ORIENTACIÓN</v>
      </c>
      <c r="N1060" s="86"/>
      <c r="O1060" s="86"/>
      <c r="P1060" s="87"/>
      <c r="Q1060" s="88"/>
      <c r="R1060" s="88"/>
      <c r="S1060" s="88"/>
      <c r="T1060" s="88"/>
      <c r="U1060" s="89"/>
      <c r="V1060" s="167"/>
    </row>
    <row r="1061" spans="1:22" ht="12.75">
      <c r="A1061" s="164"/>
      <c r="B1061" s="159"/>
      <c r="C1061" s="159"/>
      <c r="D1061" s="159"/>
      <c r="E1061" s="159"/>
      <c r="F1061" s="159"/>
      <c r="G1061" s="159"/>
      <c r="H1061" s="159"/>
      <c r="I1061" s="159"/>
      <c r="J1061" s="159"/>
      <c r="K1061" s="159"/>
      <c r="L1061" s="159"/>
      <c r="M1061" s="90"/>
      <c r="N1061" s="91"/>
      <c r="O1061" s="91"/>
      <c r="P1061" s="92"/>
      <c r="Q1061" s="94"/>
      <c r="R1061" s="93"/>
      <c r="S1061" s="94"/>
      <c r="T1061" s="94"/>
      <c r="U1061" s="95"/>
      <c r="V1061" s="159"/>
    </row>
    <row r="1062" spans="1:22" ht="12.75">
      <c r="A1062" s="164"/>
      <c r="B1062" s="159"/>
      <c r="C1062" s="159"/>
      <c r="D1062" s="159"/>
      <c r="E1062" s="159"/>
      <c r="F1062" s="159"/>
      <c r="G1062" s="159"/>
      <c r="H1062" s="159"/>
      <c r="I1062" s="159"/>
      <c r="J1062" s="159"/>
      <c r="K1062" s="159"/>
      <c r="L1062" s="159"/>
      <c r="M1062" s="90"/>
      <c r="N1062" s="91"/>
      <c r="O1062" s="91"/>
      <c r="P1062" s="92"/>
      <c r="Q1062" s="94"/>
      <c r="R1062" s="93"/>
      <c r="S1062" s="94"/>
      <c r="T1062" s="94"/>
      <c r="U1062" s="95"/>
      <c r="V1062" s="159"/>
    </row>
    <row r="1063" spans="1:22" ht="12.75">
      <c r="A1063" s="164"/>
      <c r="B1063" s="159"/>
      <c r="C1063" s="159"/>
      <c r="D1063" s="159"/>
      <c r="E1063" s="159"/>
      <c r="F1063" s="159"/>
      <c r="G1063" s="159"/>
      <c r="H1063" s="159"/>
      <c r="I1063" s="159"/>
      <c r="J1063" s="159"/>
      <c r="K1063" s="159"/>
      <c r="L1063" s="159"/>
      <c r="M1063" s="90"/>
      <c r="N1063" s="91"/>
      <c r="O1063" s="91"/>
      <c r="P1063" s="96"/>
      <c r="Q1063" s="94"/>
      <c r="R1063" s="94"/>
      <c r="S1063" s="94"/>
      <c r="T1063" s="93"/>
      <c r="U1063" s="97"/>
      <c r="V1063" s="159"/>
    </row>
    <row r="1064" spans="1:22" ht="13.5" thickBot="1">
      <c r="A1064" s="165"/>
      <c r="B1064" s="160"/>
      <c r="C1064" s="160"/>
      <c r="D1064" s="160"/>
      <c r="E1064" s="160"/>
      <c r="F1064" s="160"/>
      <c r="G1064" s="160"/>
      <c r="H1064" s="160"/>
      <c r="I1064" s="160"/>
      <c r="J1064" s="160"/>
      <c r="K1064" s="160"/>
      <c r="L1064" s="160"/>
      <c r="M1064" s="98"/>
      <c r="N1064" s="99"/>
      <c r="O1064" s="100"/>
      <c r="P1064" s="105"/>
      <c r="Q1064" s="102"/>
      <c r="R1064" s="102"/>
      <c r="S1064" s="102"/>
      <c r="T1064" s="103"/>
      <c r="U1064" s="104"/>
      <c r="V1064" s="160"/>
    </row>
    <row r="1065" spans="1:22" ht="12.75">
      <c r="A1065" s="163"/>
      <c r="B1065" s="158"/>
      <c r="C1065" s="166" t="str">
        <f>IFERROR(VLOOKUP(B1065,VALIDACIÓN!A:B,2,FALSE),"INDICAR DISTRITO")</f>
        <v>INDICAR DISTRITO</v>
      </c>
      <c r="D1065" s="158"/>
      <c r="E1065" s="158"/>
      <c r="F1065" s="158"/>
      <c r="G1065" s="158"/>
      <c r="H1065" s="158"/>
      <c r="I1065" s="158"/>
      <c r="J1065" s="161"/>
      <c r="K1065" s="158"/>
      <c r="L1065" s="162" t="str">
        <f>CONCATENATE(H1065," - ",I1065)</f>
        <v xml:space="preserve"> - </v>
      </c>
      <c r="M1065" s="85" t="str">
        <f ca="1">IFERROR(__xludf.DUMMYFUNCTION("IFERROR(ArrayFormula(QUERY(TRIM('VALIDACIÓN'!$C$2:$H1254),""SELECT Col2, Col3, Col4 WHERE Col1='""&amp;L1065&amp;""'"")),""COMPLETAR LOS CAMPOS DE AÑO, CUATRIMESTRE Y ORIENTACIÓN"")"),"COMPLETAR LOS CAMPOS DE AÑO, CUATRIMESTRE Y ORIENTACIÓN")</f>
        <v>COMPLETAR LOS CAMPOS DE AÑO, CUATRIMESTRE Y ORIENTACIÓN</v>
      </c>
      <c r="N1065" s="86"/>
      <c r="O1065" s="86"/>
      <c r="P1065" s="87"/>
      <c r="Q1065" s="88"/>
      <c r="R1065" s="88"/>
      <c r="S1065" s="88"/>
      <c r="T1065" s="88"/>
      <c r="U1065" s="89"/>
      <c r="V1065" s="167"/>
    </row>
    <row r="1066" spans="1:22" ht="12.75">
      <c r="A1066" s="164"/>
      <c r="B1066" s="159"/>
      <c r="C1066" s="159"/>
      <c r="D1066" s="159"/>
      <c r="E1066" s="159"/>
      <c r="F1066" s="159"/>
      <c r="G1066" s="159"/>
      <c r="H1066" s="159"/>
      <c r="I1066" s="159"/>
      <c r="J1066" s="159"/>
      <c r="K1066" s="159"/>
      <c r="L1066" s="159"/>
      <c r="M1066" s="90"/>
      <c r="N1066" s="91"/>
      <c r="O1066" s="91"/>
      <c r="P1066" s="92"/>
      <c r="Q1066" s="94"/>
      <c r="R1066" s="93"/>
      <c r="S1066" s="94"/>
      <c r="T1066" s="94"/>
      <c r="U1066" s="95"/>
      <c r="V1066" s="159"/>
    </row>
    <row r="1067" spans="1:22" ht="12.75">
      <c r="A1067" s="164"/>
      <c r="B1067" s="159"/>
      <c r="C1067" s="159"/>
      <c r="D1067" s="159"/>
      <c r="E1067" s="159"/>
      <c r="F1067" s="159"/>
      <c r="G1067" s="159"/>
      <c r="H1067" s="159"/>
      <c r="I1067" s="159"/>
      <c r="J1067" s="159"/>
      <c r="K1067" s="159"/>
      <c r="L1067" s="159"/>
      <c r="M1067" s="90"/>
      <c r="N1067" s="91"/>
      <c r="O1067" s="91"/>
      <c r="P1067" s="92"/>
      <c r="Q1067" s="94"/>
      <c r="R1067" s="93"/>
      <c r="S1067" s="94"/>
      <c r="T1067" s="94"/>
      <c r="U1067" s="95"/>
      <c r="V1067" s="159"/>
    </row>
    <row r="1068" spans="1:22" ht="12.75">
      <c r="A1068" s="164"/>
      <c r="B1068" s="159"/>
      <c r="C1068" s="159"/>
      <c r="D1068" s="159"/>
      <c r="E1068" s="159"/>
      <c r="F1068" s="159"/>
      <c r="G1068" s="159"/>
      <c r="H1068" s="159"/>
      <c r="I1068" s="159"/>
      <c r="J1068" s="159"/>
      <c r="K1068" s="159"/>
      <c r="L1068" s="159"/>
      <c r="M1068" s="90"/>
      <c r="N1068" s="91"/>
      <c r="O1068" s="91"/>
      <c r="P1068" s="96"/>
      <c r="Q1068" s="94"/>
      <c r="R1068" s="94"/>
      <c r="S1068" s="94"/>
      <c r="T1068" s="93"/>
      <c r="U1068" s="97"/>
      <c r="V1068" s="159"/>
    </row>
    <row r="1069" spans="1:22" ht="13.5" thickBot="1">
      <c r="A1069" s="165"/>
      <c r="B1069" s="160"/>
      <c r="C1069" s="160"/>
      <c r="D1069" s="160"/>
      <c r="E1069" s="160"/>
      <c r="F1069" s="160"/>
      <c r="G1069" s="160"/>
      <c r="H1069" s="160"/>
      <c r="I1069" s="160"/>
      <c r="J1069" s="160"/>
      <c r="K1069" s="160"/>
      <c r="L1069" s="160"/>
      <c r="M1069" s="98"/>
      <c r="N1069" s="99"/>
      <c r="O1069" s="100"/>
      <c r="P1069" s="105"/>
      <c r="Q1069" s="102"/>
      <c r="R1069" s="102"/>
      <c r="S1069" s="102"/>
      <c r="T1069" s="103"/>
      <c r="U1069" s="104"/>
      <c r="V1069" s="160"/>
    </row>
    <row r="1070" spans="1:22" ht="12.75">
      <c r="A1070" s="163"/>
      <c r="B1070" s="158"/>
      <c r="C1070" s="166" t="str">
        <f>IFERROR(VLOOKUP(B1070,VALIDACIÓN!A:B,2,FALSE),"INDICAR DISTRITO")</f>
        <v>INDICAR DISTRITO</v>
      </c>
      <c r="D1070" s="158"/>
      <c r="E1070" s="158"/>
      <c r="F1070" s="158"/>
      <c r="G1070" s="158"/>
      <c r="H1070" s="158"/>
      <c r="I1070" s="158"/>
      <c r="J1070" s="161"/>
      <c r="K1070" s="158"/>
      <c r="L1070" s="162" t="str">
        <f>CONCATENATE(H1070," - ",I1070)</f>
        <v xml:space="preserve"> - </v>
      </c>
      <c r="M1070" s="85" t="str">
        <f ca="1">IFERROR(__xludf.DUMMYFUNCTION("IFERROR(ArrayFormula(QUERY(TRIM('VALIDACIÓN'!$C$2:$H1254),""SELECT Col2, Col3, Col4 WHERE Col1='""&amp;L1070&amp;""'"")),""COMPLETAR LOS CAMPOS DE AÑO, CUATRIMESTRE Y ORIENTACIÓN"")"),"COMPLETAR LOS CAMPOS DE AÑO, CUATRIMESTRE Y ORIENTACIÓN")</f>
        <v>COMPLETAR LOS CAMPOS DE AÑO, CUATRIMESTRE Y ORIENTACIÓN</v>
      </c>
      <c r="N1070" s="86"/>
      <c r="O1070" s="86"/>
      <c r="P1070" s="87"/>
      <c r="Q1070" s="88"/>
      <c r="R1070" s="88"/>
      <c r="S1070" s="88"/>
      <c r="T1070" s="88"/>
      <c r="U1070" s="89"/>
      <c r="V1070" s="167"/>
    </row>
    <row r="1071" spans="1:22" ht="12.75">
      <c r="A1071" s="164"/>
      <c r="B1071" s="159"/>
      <c r="C1071" s="159"/>
      <c r="D1071" s="159"/>
      <c r="E1071" s="159"/>
      <c r="F1071" s="159"/>
      <c r="G1071" s="159"/>
      <c r="H1071" s="159"/>
      <c r="I1071" s="159"/>
      <c r="J1071" s="159"/>
      <c r="K1071" s="159"/>
      <c r="L1071" s="159"/>
      <c r="M1071" s="90"/>
      <c r="N1071" s="91"/>
      <c r="O1071" s="91"/>
      <c r="P1071" s="92"/>
      <c r="Q1071" s="94"/>
      <c r="R1071" s="93"/>
      <c r="S1071" s="94"/>
      <c r="T1071" s="94"/>
      <c r="U1071" s="95"/>
      <c r="V1071" s="159"/>
    </row>
    <row r="1072" spans="1:22" ht="12.75">
      <c r="A1072" s="164"/>
      <c r="B1072" s="159"/>
      <c r="C1072" s="159"/>
      <c r="D1072" s="159"/>
      <c r="E1072" s="159"/>
      <c r="F1072" s="159"/>
      <c r="G1072" s="159"/>
      <c r="H1072" s="159"/>
      <c r="I1072" s="159"/>
      <c r="J1072" s="159"/>
      <c r="K1072" s="159"/>
      <c r="L1072" s="159"/>
      <c r="M1072" s="90"/>
      <c r="N1072" s="91"/>
      <c r="O1072" s="91"/>
      <c r="P1072" s="92"/>
      <c r="Q1072" s="94"/>
      <c r="R1072" s="93"/>
      <c r="S1072" s="94"/>
      <c r="T1072" s="94"/>
      <c r="U1072" s="95"/>
      <c r="V1072" s="159"/>
    </row>
    <row r="1073" spans="1:22" ht="12.75">
      <c r="A1073" s="164"/>
      <c r="B1073" s="159"/>
      <c r="C1073" s="159"/>
      <c r="D1073" s="159"/>
      <c r="E1073" s="159"/>
      <c r="F1073" s="159"/>
      <c r="G1073" s="159"/>
      <c r="H1073" s="159"/>
      <c r="I1073" s="159"/>
      <c r="J1073" s="159"/>
      <c r="K1073" s="159"/>
      <c r="L1073" s="159"/>
      <c r="M1073" s="90"/>
      <c r="N1073" s="91"/>
      <c r="O1073" s="91"/>
      <c r="P1073" s="96"/>
      <c r="Q1073" s="94"/>
      <c r="R1073" s="94"/>
      <c r="S1073" s="94"/>
      <c r="T1073" s="93"/>
      <c r="U1073" s="97"/>
      <c r="V1073" s="159"/>
    </row>
    <row r="1074" spans="1:22" ht="13.5" thickBot="1">
      <c r="A1074" s="165"/>
      <c r="B1074" s="160"/>
      <c r="C1074" s="160"/>
      <c r="D1074" s="160"/>
      <c r="E1074" s="160"/>
      <c r="F1074" s="160"/>
      <c r="G1074" s="160"/>
      <c r="H1074" s="160"/>
      <c r="I1074" s="160"/>
      <c r="J1074" s="160"/>
      <c r="K1074" s="160"/>
      <c r="L1074" s="160"/>
      <c r="M1074" s="98"/>
      <c r="N1074" s="99"/>
      <c r="O1074" s="100"/>
      <c r="P1074" s="105"/>
      <c r="Q1074" s="102"/>
      <c r="R1074" s="102"/>
      <c r="S1074" s="102"/>
      <c r="T1074" s="103"/>
      <c r="U1074" s="104"/>
      <c r="V1074" s="160"/>
    </row>
    <row r="1075" spans="1:22" ht="12.75">
      <c r="A1075" s="163"/>
      <c r="B1075" s="158"/>
      <c r="C1075" s="166" t="str">
        <f>IFERROR(VLOOKUP(B1075,VALIDACIÓN!A:B,2,FALSE),"INDICAR DISTRITO")</f>
        <v>INDICAR DISTRITO</v>
      </c>
      <c r="D1075" s="158"/>
      <c r="E1075" s="158"/>
      <c r="F1075" s="158"/>
      <c r="G1075" s="158"/>
      <c r="H1075" s="158"/>
      <c r="I1075" s="158"/>
      <c r="J1075" s="161"/>
      <c r="K1075" s="158"/>
      <c r="L1075" s="162" t="str">
        <f>CONCATENATE(H1075," - ",I1075)</f>
        <v xml:space="preserve"> - </v>
      </c>
      <c r="M1075" s="85" t="str">
        <f ca="1">IFERROR(__xludf.DUMMYFUNCTION("IFERROR(ArrayFormula(QUERY(TRIM('VALIDACIÓN'!$C$2:$H1254),""SELECT Col2, Col3, Col4 WHERE Col1='""&amp;L1075&amp;""'"")),""COMPLETAR LOS CAMPOS DE AÑO, CUATRIMESTRE Y ORIENTACIÓN"")"),"COMPLETAR LOS CAMPOS DE AÑO, CUATRIMESTRE Y ORIENTACIÓN")</f>
        <v>COMPLETAR LOS CAMPOS DE AÑO, CUATRIMESTRE Y ORIENTACIÓN</v>
      </c>
      <c r="N1075" s="86"/>
      <c r="O1075" s="86"/>
      <c r="P1075" s="87"/>
      <c r="Q1075" s="88"/>
      <c r="R1075" s="88"/>
      <c r="S1075" s="88"/>
      <c r="T1075" s="88"/>
      <c r="U1075" s="89"/>
      <c r="V1075" s="167"/>
    </row>
    <row r="1076" spans="1:22" ht="12.75">
      <c r="A1076" s="164"/>
      <c r="B1076" s="159"/>
      <c r="C1076" s="159"/>
      <c r="D1076" s="159"/>
      <c r="E1076" s="159"/>
      <c r="F1076" s="159"/>
      <c r="G1076" s="159"/>
      <c r="H1076" s="159"/>
      <c r="I1076" s="159"/>
      <c r="J1076" s="159"/>
      <c r="K1076" s="159"/>
      <c r="L1076" s="159"/>
      <c r="M1076" s="90"/>
      <c r="N1076" s="91"/>
      <c r="O1076" s="91"/>
      <c r="P1076" s="92"/>
      <c r="Q1076" s="94"/>
      <c r="R1076" s="93"/>
      <c r="S1076" s="94"/>
      <c r="T1076" s="94"/>
      <c r="U1076" s="95"/>
      <c r="V1076" s="159"/>
    </row>
    <row r="1077" spans="1:22" ht="12.75">
      <c r="A1077" s="164"/>
      <c r="B1077" s="159"/>
      <c r="C1077" s="159"/>
      <c r="D1077" s="159"/>
      <c r="E1077" s="159"/>
      <c r="F1077" s="159"/>
      <c r="G1077" s="159"/>
      <c r="H1077" s="159"/>
      <c r="I1077" s="159"/>
      <c r="J1077" s="159"/>
      <c r="K1077" s="159"/>
      <c r="L1077" s="159"/>
      <c r="M1077" s="90"/>
      <c r="N1077" s="91"/>
      <c r="O1077" s="91"/>
      <c r="P1077" s="92"/>
      <c r="Q1077" s="94"/>
      <c r="R1077" s="93"/>
      <c r="S1077" s="94"/>
      <c r="T1077" s="94"/>
      <c r="U1077" s="95"/>
      <c r="V1077" s="159"/>
    </row>
    <row r="1078" spans="1:22" ht="12.75">
      <c r="A1078" s="164"/>
      <c r="B1078" s="159"/>
      <c r="C1078" s="159"/>
      <c r="D1078" s="159"/>
      <c r="E1078" s="159"/>
      <c r="F1078" s="159"/>
      <c r="G1078" s="159"/>
      <c r="H1078" s="159"/>
      <c r="I1078" s="159"/>
      <c r="J1078" s="159"/>
      <c r="K1078" s="159"/>
      <c r="L1078" s="159"/>
      <c r="M1078" s="90"/>
      <c r="N1078" s="91"/>
      <c r="O1078" s="91"/>
      <c r="P1078" s="96"/>
      <c r="Q1078" s="94"/>
      <c r="R1078" s="94"/>
      <c r="S1078" s="94"/>
      <c r="T1078" s="93"/>
      <c r="U1078" s="97"/>
      <c r="V1078" s="159"/>
    </row>
    <row r="1079" spans="1:22" ht="13.5" thickBot="1">
      <c r="A1079" s="165"/>
      <c r="B1079" s="160"/>
      <c r="C1079" s="160"/>
      <c r="D1079" s="160"/>
      <c r="E1079" s="160"/>
      <c r="F1079" s="160"/>
      <c r="G1079" s="160"/>
      <c r="H1079" s="160"/>
      <c r="I1079" s="160"/>
      <c r="J1079" s="160"/>
      <c r="K1079" s="160"/>
      <c r="L1079" s="160"/>
      <c r="M1079" s="98"/>
      <c r="N1079" s="99"/>
      <c r="O1079" s="100"/>
      <c r="P1079" s="105"/>
      <c r="Q1079" s="102"/>
      <c r="R1079" s="102"/>
      <c r="S1079" s="102"/>
      <c r="T1079" s="103"/>
      <c r="U1079" s="104"/>
      <c r="V1079" s="160"/>
    </row>
    <row r="1080" spans="1:22" ht="12.75">
      <c r="A1080" s="163"/>
      <c r="B1080" s="158"/>
      <c r="C1080" s="166" t="str">
        <f>IFERROR(VLOOKUP(B1080,VALIDACIÓN!A:B,2,FALSE),"INDICAR DISTRITO")</f>
        <v>INDICAR DISTRITO</v>
      </c>
      <c r="D1080" s="158"/>
      <c r="E1080" s="158"/>
      <c r="F1080" s="158"/>
      <c r="G1080" s="158"/>
      <c r="H1080" s="158"/>
      <c r="I1080" s="158"/>
      <c r="J1080" s="161"/>
      <c r="K1080" s="158"/>
      <c r="L1080" s="162" t="str">
        <f>CONCATENATE(H1080," - ",I1080)</f>
        <v xml:space="preserve"> - </v>
      </c>
      <c r="M1080" s="85" t="str">
        <f ca="1">IFERROR(__xludf.DUMMYFUNCTION("IFERROR(ArrayFormula(QUERY(TRIM('VALIDACIÓN'!$C$2:$H1254),""SELECT Col2, Col3, Col4 WHERE Col1='""&amp;L1080&amp;""'"")),""COMPLETAR LOS CAMPOS DE AÑO, CUATRIMESTRE Y ORIENTACIÓN"")"),"COMPLETAR LOS CAMPOS DE AÑO, CUATRIMESTRE Y ORIENTACIÓN")</f>
        <v>COMPLETAR LOS CAMPOS DE AÑO, CUATRIMESTRE Y ORIENTACIÓN</v>
      </c>
      <c r="N1080" s="86"/>
      <c r="O1080" s="86"/>
      <c r="P1080" s="87"/>
      <c r="Q1080" s="88"/>
      <c r="R1080" s="88"/>
      <c r="S1080" s="88"/>
      <c r="T1080" s="88"/>
      <c r="U1080" s="89"/>
      <c r="V1080" s="167"/>
    </row>
    <row r="1081" spans="1:22" ht="12.75">
      <c r="A1081" s="164"/>
      <c r="B1081" s="159"/>
      <c r="C1081" s="159"/>
      <c r="D1081" s="159"/>
      <c r="E1081" s="159"/>
      <c r="F1081" s="159"/>
      <c r="G1081" s="159"/>
      <c r="H1081" s="159"/>
      <c r="I1081" s="159"/>
      <c r="J1081" s="159"/>
      <c r="K1081" s="159"/>
      <c r="L1081" s="159"/>
      <c r="M1081" s="90"/>
      <c r="N1081" s="91"/>
      <c r="O1081" s="91"/>
      <c r="P1081" s="92"/>
      <c r="Q1081" s="94"/>
      <c r="R1081" s="93"/>
      <c r="S1081" s="94"/>
      <c r="T1081" s="94"/>
      <c r="U1081" s="95"/>
      <c r="V1081" s="159"/>
    </row>
    <row r="1082" spans="1:22" ht="12.75">
      <c r="A1082" s="164"/>
      <c r="B1082" s="159"/>
      <c r="C1082" s="159"/>
      <c r="D1082" s="159"/>
      <c r="E1082" s="159"/>
      <c r="F1082" s="159"/>
      <c r="G1082" s="159"/>
      <c r="H1082" s="159"/>
      <c r="I1082" s="159"/>
      <c r="J1082" s="159"/>
      <c r="K1082" s="159"/>
      <c r="L1082" s="159"/>
      <c r="M1082" s="90"/>
      <c r="N1082" s="91"/>
      <c r="O1082" s="91"/>
      <c r="P1082" s="92"/>
      <c r="Q1082" s="94"/>
      <c r="R1082" s="93"/>
      <c r="S1082" s="94"/>
      <c r="T1082" s="94"/>
      <c r="U1082" s="95"/>
      <c r="V1082" s="159"/>
    </row>
    <row r="1083" spans="1:22" ht="12.75">
      <c r="A1083" s="164"/>
      <c r="B1083" s="159"/>
      <c r="C1083" s="159"/>
      <c r="D1083" s="159"/>
      <c r="E1083" s="159"/>
      <c r="F1083" s="159"/>
      <c r="G1083" s="159"/>
      <c r="H1083" s="159"/>
      <c r="I1083" s="159"/>
      <c r="J1083" s="159"/>
      <c r="K1083" s="159"/>
      <c r="L1083" s="159"/>
      <c r="M1083" s="90"/>
      <c r="N1083" s="91"/>
      <c r="O1083" s="91"/>
      <c r="P1083" s="96"/>
      <c r="Q1083" s="94"/>
      <c r="R1083" s="94"/>
      <c r="S1083" s="94"/>
      <c r="T1083" s="93"/>
      <c r="U1083" s="97"/>
      <c r="V1083" s="159"/>
    </row>
    <row r="1084" spans="1:22" ht="13.5" thickBot="1">
      <c r="A1084" s="165"/>
      <c r="B1084" s="160"/>
      <c r="C1084" s="160"/>
      <c r="D1084" s="160"/>
      <c r="E1084" s="160"/>
      <c r="F1084" s="160"/>
      <c r="G1084" s="160"/>
      <c r="H1084" s="160"/>
      <c r="I1084" s="160"/>
      <c r="J1084" s="160"/>
      <c r="K1084" s="160"/>
      <c r="L1084" s="160"/>
      <c r="M1084" s="98"/>
      <c r="N1084" s="99"/>
      <c r="O1084" s="100"/>
      <c r="P1084" s="105"/>
      <c r="Q1084" s="102"/>
      <c r="R1084" s="102"/>
      <c r="S1084" s="102"/>
      <c r="T1084" s="103"/>
      <c r="U1084" s="104"/>
      <c r="V1084" s="160"/>
    </row>
    <row r="1085" spans="1:22" ht="12.75">
      <c r="A1085" s="163"/>
      <c r="B1085" s="158"/>
      <c r="C1085" s="166" t="str">
        <f>IFERROR(VLOOKUP(B1085,VALIDACIÓN!A:B,2,FALSE),"INDICAR DISTRITO")</f>
        <v>INDICAR DISTRITO</v>
      </c>
      <c r="D1085" s="158"/>
      <c r="E1085" s="158"/>
      <c r="F1085" s="158"/>
      <c r="G1085" s="158"/>
      <c r="H1085" s="158"/>
      <c r="I1085" s="158"/>
      <c r="J1085" s="161"/>
      <c r="K1085" s="158"/>
      <c r="L1085" s="162" t="str">
        <f>CONCATENATE(H1085," - ",I1085)</f>
        <v xml:space="preserve"> - </v>
      </c>
      <c r="M1085" s="85" t="str">
        <f ca="1">IFERROR(__xludf.DUMMYFUNCTION("IFERROR(ArrayFormula(QUERY(TRIM('VALIDACIÓN'!$C$2:$H1254),""SELECT Col2, Col3, Col4 WHERE Col1='""&amp;L1085&amp;""'"")),""COMPLETAR LOS CAMPOS DE AÑO, CUATRIMESTRE Y ORIENTACIÓN"")"),"COMPLETAR LOS CAMPOS DE AÑO, CUATRIMESTRE Y ORIENTACIÓN")</f>
        <v>COMPLETAR LOS CAMPOS DE AÑO, CUATRIMESTRE Y ORIENTACIÓN</v>
      </c>
      <c r="N1085" s="86"/>
      <c r="O1085" s="86"/>
      <c r="P1085" s="87"/>
      <c r="Q1085" s="88"/>
      <c r="R1085" s="88"/>
      <c r="S1085" s="88"/>
      <c r="T1085" s="88"/>
      <c r="U1085" s="89"/>
      <c r="V1085" s="167"/>
    </row>
    <row r="1086" spans="1:22" ht="12.75">
      <c r="A1086" s="164"/>
      <c r="B1086" s="159"/>
      <c r="C1086" s="159"/>
      <c r="D1086" s="159"/>
      <c r="E1086" s="159"/>
      <c r="F1086" s="159"/>
      <c r="G1086" s="159"/>
      <c r="H1086" s="159"/>
      <c r="I1086" s="159"/>
      <c r="J1086" s="159"/>
      <c r="K1086" s="159"/>
      <c r="L1086" s="159"/>
      <c r="M1086" s="90"/>
      <c r="N1086" s="91"/>
      <c r="O1086" s="91"/>
      <c r="P1086" s="92"/>
      <c r="Q1086" s="94"/>
      <c r="R1086" s="93"/>
      <c r="S1086" s="94"/>
      <c r="T1086" s="94"/>
      <c r="U1086" s="95"/>
      <c r="V1086" s="159"/>
    </row>
    <row r="1087" spans="1:22" ht="12.75">
      <c r="A1087" s="164"/>
      <c r="B1087" s="159"/>
      <c r="C1087" s="159"/>
      <c r="D1087" s="159"/>
      <c r="E1087" s="159"/>
      <c r="F1087" s="159"/>
      <c r="G1087" s="159"/>
      <c r="H1087" s="159"/>
      <c r="I1087" s="159"/>
      <c r="J1087" s="159"/>
      <c r="K1087" s="159"/>
      <c r="L1087" s="159"/>
      <c r="M1087" s="90"/>
      <c r="N1087" s="91"/>
      <c r="O1087" s="91"/>
      <c r="P1087" s="92"/>
      <c r="Q1087" s="94"/>
      <c r="R1087" s="93"/>
      <c r="S1087" s="94"/>
      <c r="T1087" s="94"/>
      <c r="U1087" s="95"/>
      <c r="V1087" s="159"/>
    </row>
    <row r="1088" spans="1:22" ht="12.75">
      <c r="A1088" s="164"/>
      <c r="B1088" s="159"/>
      <c r="C1088" s="159"/>
      <c r="D1088" s="159"/>
      <c r="E1088" s="159"/>
      <c r="F1088" s="159"/>
      <c r="G1088" s="159"/>
      <c r="H1088" s="159"/>
      <c r="I1088" s="159"/>
      <c r="J1088" s="159"/>
      <c r="K1088" s="159"/>
      <c r="L1088" s="159"/>
      <c r="M1088" s="90"/>
      <c r="N1088" s="91"/>
      <c r="O1088" s="91"/>
      <c r="P1088" s="96"/>
      <c r="Q1088" s="94"/>
      <c r="R1088" s="94"/>
      <c r="S1088" s="94"/>
      <c r="T1088" s="93"/>
      <c r="U1088" s="97"/>
      <c r="V1088" s="159"/>
    </row>
    <row r="1089" spans="1:22" ht="13.5" thickBot="1">
      <c r="A1089" s="165"/>
      <c r="B1089" s="160"/>
      <c r="C1089" s="160"/>
      <c r="D1089" s="160"/>
      <c r="E1089" s="160"/>
      <c r="F1089" s="160"/>
      <c r="G1089" s="160"/>
      <c r="H1089" s="160"/>
      <c r="I1089" s="160"/>
      <c r="J1089" s="160"/>
      <c r="K1089" s="160"/>
      <c r="L1089" s="160"/>
      <c r="M1089" s="98"/>
      <c r="N1089" s="99"/>
      <c r="O1089" s="100"/>
      <c r="P1089" s="105"/>
      <c r="Q1089" s="102"/>
      <c r="R1089" s="102"/>
      <c r="S1089" s="102"/>
      <c r="T1089" s="103"/>
      <c r="U1089" s="104"/>
      <c r="V1089" s="160"/>
    </row>
    <row r="1090" spans="1:22" ht="12.75">
      <c r="A1090" s="163"/>
      <c r="B1090" s="158"/>
      <c r="C1090" s="166" t="str">
        <f>IFERROR(VLOOKUP(B1090,VALIDACIÓN!A:B,2,FALSE),"INDICAR DISTRITO")</f>
        <v>INDICAR DISTRITO</v>
      </c>
      <c r="D1090" s="158"/>
      <c r="E1090" s="158"/>
      <c r="F1090" s="158"/>
      <c r="G1090" s="158"/>
      <c r="H1090" s="158"/>
      <c r="I1090" s="158"/>
      <c r="J1090" s="161"/>
      <c r="K1090" s="158"/>
      <c r="L1090" s="162" t="str">
        <f>CONCATENATE(H1090," - ",I1090)</f>
        <v xml:space="preserve"> - </v>
      </c>
      <c r="M1090" s="85" t="str">
        <f ca="1">IFERROR(__xludf.DUMMYFUNCTION("IFERROR(ArrayFormula(QUERY(TRIM('VALIDACIÓN'!$C$2:$H1254),""SELECT Col2, Col3, Col4 WHERE Col1='""&amp;L1090&amp;""'"")),""COMPLETAR LOS CAMPOS DE AÑO, CUATRIMESTRE Y ORIENTACIÓN"")"),"COMPLETAR LOS CAMPOS DE AÑO, CUATRIMESTRE Y ORIENTACIÓN")</f>
        <v>COMPLETAR LOS CAMPOS DE AÑO, CUATRIMESTRE Y ORIENTACIÓN</v>
      </c>
      <c r="N1090" s="86"/>
      <c r="O1090" s="86"/>
      <c r="P1090" s="87"/>
      <c r="Q1090" s="88"/>
      <c r="R1090" s="88"/>
      <c r="S1090" s="88"/>
      <c r="T1090" s="88"/>
      <c r="U1090" s="89"/>
      <c r="V1090" s="167"/>
    </row>
    <row r="1091" spans="1:22" ht="12.75">
      <c r="A1091" s="164"/>
      <c r="B1091" s="159"/>
      <c r="C1091" s="159"/>
      <c r="D1091" s="159"/>
      <c r="E1091" s="159"/>
      <c r="F1091" s="159"/>
      <c r="G1091" s="159"/>
      <c r="H1091" s="159"/>
      <c r="I1091" s="159"/>
      <c r="J1091" s="159"/>
      <c r="K1091" s="159"/>
      <c r="L1091" s="159"/>
      <c r="M1091" s="90"/>
      <c r="N1091" s="91"/>
      <c r="O1091" s="91"/>
      <c r="P1091" s="92"/>
      <c r="Q1091" s="94"/>
      <c r="R1091" s="93"/>
      <c r="S1091" s="94"/>
      <c r="T1091" s="94"/>
      <c r="U1091" s="95"/>
      <c r="V1091" s="159"/>
    </row>
    <row r="1092" spans="1:22" ht="12.75">
      <c r="A1092" s="164"/>
      <c r="B1092" s="159"/>
      <c r="C1092" s="159"/>
      <c r="D1092" s="159"/>
      <c r="E1092" s="159"/>
      <c r="F1092" s="159"/>
      <c r="G1092" s="159"/>
      <c r="H1092" s="159"/>
      <c r="I1092" s="159"/>
      <c r="J1092" s="159"/>
      <c r="K1092" s="159"/>
      <c r="L1092" s="159"/>
      <c r="M1092" s="90"/>
      <c r="N1092" s="91"/>
      <c r="O1092" s="91"/>
      <c r="P1092" s="92"/>
      <c r="Q1092" s="94"/>
      <c r="R1092" s="93"/>
      <c r="S1092" s="94"/>
      <c r="T1092" s="94"/>
      <c r="U1092" s="95"/>
      <c r="V1092" s="159"/>
    </row>
    <row r="1093" spans="1:22" ht="12.75">
      <c r="A1093" s="164"/>
      <c r="B1093" s="159"/>
      <c r="C1093" s="159"/>
      <c r="D1093" s="159"/>
      <c r="E1093" s="159"/>
      <c r="F1093" s="159"/>
      <c r="G1093" s="159"/>
      <c r="H1093" s="159"/>
      <c r="I1093" s="159"/>
      <c r="J1093" s="159"/>
      <c r="K1093" s="159"/>
      <c r="L1093" s="159"/>
      <c r="M1093" s="90"/>
      <c r="N1093" s="91"/>
      <c r="O1093" s="91"/>
      <c r="P1093" s="96"/>
      <c r="Q1093" s="94"/>
      <c r="R1093" s="94"/>
      <c r="S1093" s="94"/>
      <c r="T1093" s="93"/>
      <c r="U1093" s="97"/>
      <c r="V1093" s="159"/>
    </row>
    <row r="1094" spans="1:22" ht="13.5" thickBot="1">
      <c r="A1094" s="165"/>
      <c r="B1094" s="160"/>
      <c r="C1094" s="160"/>
      <c r="D1094" s="160"/>
      <c r="E1094" s="160"/>
      <c r="F1094" s="160"/>
      <c r="G1094" s="160"/>
      <c r="H1094" s="160"/>
      <c r="I1094" s="160"/>
      <c r="J1094" s="160"/>
      <c r="K1094" s="160"/>
      <c r="L1094" s="160"/>
      <c r="M1094" s="98"/>
      <c r="N1094" s="99"/>
      <c r="O1094" s="100"/>
      <c r="P1094" s="105"/>
      <c r="Q1094" s="102"/>
      <c r="R1094" s="102"/>
      <c r="S1094" s="102"/>
      <c r="T1094" s="103"/>
      <c r="U1094" s="104"/>
      <c r="V1094" s="160"/>
    </row>
    <row r="1095" spans="1:22" ht="12.75">
      <c r="A1095" s="163"/>
      <c r="B1095" s="158"/>
      <c r="C1095" s="166" t="str">
        <f>IFERROR(VLOOKUP(B1095,VALIDACIÓN!A:B,2,FALSE),"INDICAR DISTRITO")</f>
        <v>INDICAR DISTRITO</v>
      </c>
      <c r="D1095" s="158"/>
      <c r="E1095" s="158"/>
      <c r="F1095" s="158"/>
      <c r="G1095" s="158"/>
      <c r="H1095" s="158"/>
      <c r="I1095" s="158"/>
      <c r="J1095" s="161"/>
      <c r="K1095" s="158"/>
      <c r="L1095" s="162" t="str">
        <f>CONCATENATE(H1095," - ",I1095)</f>
        <v xml:space="preserve"> - </v>
      </c>
      <c r="M1095" s="85" t="str">
        <f ca="1">IFERROR(__xludf.DUMMYFUNCTION("IFERROR(ArrayFormula(QUERY(TRIM('VALIDACIÓN'!$C$2:$H1254),""SELECT Col2, Col3, Col4 WHERE Col1='""&amp;L1095&amp;""'"")),""COMPLETAR LOS CAMPOS DE AÑO, CUATRIMESTRE Y ORIENTACIÓN"")"),"COMPLETAR LOS CAMPOS DE AÑO, CUATRIMESTRE Y ORIENTACIÓN")</f>
        <v>COMPLETAR LOS CAMPOS DE AÑO, CUATRIMESTRE Y ORIENTACIÓN</v>
      </c>
      <c r="N1095" s="86"/>
      <c r="O1095" s="86"/>
      <c r="P1095" s="87"/>
      <c r="Q1095" s="88"/>
      <c r="R1095" s="88"/>
      <c r="S1095" s="88"/>
      <c r="T1095" s="88"/>
      <c r="U1095" s="89"/>
      <c r="V1095" s="167"/>
    </row>
    <row r="1096" spans="1:22" ht="12.75">
      <c r="A1096" s="164"/>
      <c r="B1096" s="159"/>
      <c r="C1096" s="159"/>
      <c r="D1096" s="159"/>
      <c r="E1096" s="159"/>
      <c r="F1096" s="159"/>
      <c r="G1096" s="159"/>
      <c r="H1096" s="159"/>
      <c r="I1096" s="159"/>
      <c r="J1096" s="159"/>
      <c r="K1096" s="159"/>
      <c r="L1096" s="159"/>
      <c r="M1096" s="90"/>
      <c r="N1096" s="91"/>
      <c r="O1096" s="91"/>
      <c r="P1096" s="92"/>
      <c r="Q1096" s="94"/>
      <c r="R1096" s="93"/>
      <c r="S1096" s="94"/>
      <c r="T1096" s="94"/>
      <c r="U1096" s="95"/>
      <c r="V1096" s="159"/>
    </row>
    <row r="1097" spans="1:22" ht="12.75">
      <c r="A1097" s="164"/>
      <c r="B1097" s="159"/>
      <c r="C1097" s="159"/>
      <c r="D1097" s="159"/>
      <c r="E1097" s="159"/>
      <c r="F1097" s="159"/>
      <c r="G1097" s="159"/>
      <c r="H1097" s="159"/>
      <c r="I1097" s="159"/>
      <c r="J1097" s="159"/>
      <c r="K1097" s="159"/>
      <c r="L1097" s="159"/>
      <c r="M1097" s="90"/>
      <c r="N1097" s="91"/>
      <c r="O1097" s="91"/>
      <c r="P1097" s="92"/>
      <c r="Q1097" s="94"/>
      <c r="R1097" s="93"/>
      <c r="S1097" s="94"/>
      <c r="T1097" s="94"/>
      <c r="U1097" s="95"/>
      <c r="V1097" s="159"/>
    </row>
    <row r="1098" spans="1:22" ht="12.75">
      <c r="A1098" s="164"/>
      <c r="B1098" s="159"/>
      <c r="C1098" s="159"/>
      <c r="D1098" s="159"/>
      <c r="E1098" s="159"/>
      <c r="F1098" s="159"/>
      <c r="G1098" s="159"/>
      <c r="H1098" s="159"/>
      <c r="I1098" s="159"/>
      <c r="J1098" s="159"/>
      <c r="K1098" s="159"/>
      <c r="L1098" s="159"/>
      <c r="M1098" s="90"/>
      <c r="N1098" s="91"/>
      <c r="O1098" s="91"/>
      <c r="P1098" s="96"/>
      <c r="Q1098" s="94"/>
      <c r="R1098" s="94"/>
      <c r="S1098" s="94"/>
      <c r="T1098" s="93"/>
      <c r="U1098" s="97"/>
      <c r="V1098" s="159"/>
    </row>
    <row r="1099" spans="1:22" ht="13.5" thickBot="1">
      <c r="A1099" s="165"/>
      <c r="B1099" s="160"/>
      <c r="C1099" s="160"/>
      <c r="D1099" s="160"/>
      <c r="E1099" s="160"/>
      <c r="F1099" s="160"/>
      <c r="G1099" s="160"/>
      <c r="H1099" s="160"/>
      <c r="I1099" s="160"/>
      <c r="J1099" s="160"/>
      <c r="K1099" s="160"/>
      <c r="L1099" s="160"/>
      <c r="M1099" s="98"/>
      <c r="N1099" s="99"/>
      <c r="O1099" s="100"/>
      <c r="P1099" s="105"/>
      <c r="Q1099" s="102"/>
      <c r="R1099" s="102"/>
      <c r="S1099" s="102"/>
      <c r="T1099" s="103"/>
      <c r="U1099" s="104"/>
      <c r="V1099" s="160"/>
    </row>
    <row r="1100" spans="1:22" ht="12.75">
      <c r="A1100" s="163"/>
      <c r="B1100" s="158"/>
      <c r="C1100" s="166" t="str">
        <f>IFERROR(VLOOKUP(B1100,VALIDACIÓN!A:B,2,FALSE),"INDICAR DISTRITO")</f>
        <v>INDICAR DISTRITO</v>
      </c>
      <c r="D1100" s="158"/>
      <c r="E1100" s="158"/>
      <c r="F1100" s="158"/>
      <c r="G1100" s="158"/>
      <c r="H1100" s="158"/>
      <c r="I1100" s="158"/>
      <c r="J1100" s="161"/>
      <c r="K1100" s="158"/>
      <c r="L1100" s="162" t="str">
        <f>CONCATENATE(H1100," - ",I1100)</f>
        <v xml:space="preserve"> - </v>
      </c>
      <c r="M1100" s="85" t="str">
        <f ca="1">IFERROR(__xludf.DUMMYFUNCTION("IFERROR(ArrayFormula(QUERY(TRIM('VALIDACIÓN'!$C$2:$H1254),""SELECT Col2, Col3, Col4 WHERE Col1='""&amp;L1100&amp;""'"")),""COMPLETAR LOS CAMPOS DE AÑO, CUATRIMESTRE Y ORIENTACIÓN"")"),"COMPLETAR LOS CAMPOS DE AÑO, CUATRIMESTRE Y ORIENTACIÓN")</f>
        <v>COMPLETAR LOS CAMPOS DE AÑO, CUATRIMESTRE Y ORIENTACIÓN</v>
      </c>
      <c r="N1100" s="86"/>
      <c r="O1100" s="86"/>
      <c r="P1100" s="87"/>
      <c r="Q1100" s="88"/>
      <c r="R1100" s="88"/>
      <c r="S1100" s="88"/>
      <c r="T1100" s="88"/>
      <c r="U1100" s="89"/>
      <c r="V1100" s="167"/>
    </row>
    <row r="1101" spans="1:22" ht="12.75">
      <c r="A1101" s="164"/>
      <c r="B1101" s="159"/>
      <c r="C1101" s="159"/>
      <c r="D1101" s="159"/>
      <c r="E1101" s="159"/>
      <c r="F1101" s="159"/>
      <c r="G1101" s="159"/>
      <c r="H1101" s="159"/>
      <c r="I1101" s="159"/>
      <c r="J1101" s="159"/>
      <c r="K1101" s="159"/>
      <c r="L1101" s="159"/>
      <c r="M1101" s="90"/>
      <c r="N1101" s="91"/>
      <c r="O1101" s="91"/>
      <c r="P1101" s="92"/>
      <c r="Q1101" s="94"/>
      <c r="R1101" s="93"/>
      <c r="S1101" s="94"/>
      <c r="T1101" s="94"/>
      <c r="U1101" s="95"/>
      <c r="V1101" s="159"/>
    </row>
    <row r="1102" spans="1:22" ht="12.75">
      <c r="A1102" s="164"/>
      <c r="B1102" s="159"/>
      <c r="C1102" s="159"/>
      <c r="D1102" s="159"/>
      <c r="E1102" s="159"/>
      <c r="F1102" s="159"/>
      <c r="G1102" s="159"/>
      <c r="H1102" s="159"/>
      <c r="I1102" s="159"/>
      <c r="J1102" s="159"/>
      <c r="K1102" s="159"/>
      <c r="L1102" s="159"/>
      <c r="M1102" s="90"/>
      <c r="N1102" s="91"/>
      <c r="O1102" s="91"/>
      <c r="P1102" s="92"/>
      <c r="Q1102" s="94"/>
      <c r="R1102" s="93"/>
      <c r="S1102" s="94"/>
      <c r="T1102" s="94"/>
      <c r="U1102" s="95"/>
      <c r="V1102" s="159"/>
    </row>
    <row r="1103" spans="1:22" ht="12.75">
      <c r="A1103" s="164"/>
      <c r="B1103" s="159"/>
      <c r="C1103" s="159"/>
      <c r="D1103" s="159"/>
      <c r="E1103" s="159"/>
      <c r="F1103" s="159"/>
      <c r="G1103" s="159"/>
      <c r="H1103" s="159"/>
      <c r="I1103" s="159"/>
      <c r="J1103" s="159"/>
      <c r="K1103" s="159"/>
      <c r="L1103" s="159"/>
      <c r="M1103" s="90"/>
      <c r="N1103" s="91"/>
      <c r="O1103" s="91"/>
      <c r="P1103" s="96"/>
      <c r="Q1103" s="94"/>
      <c r="R1103" s="94"/>
      <c r="S1103" s="94"/>
      <c r="T1103" s="93"/>
      <c r="U1103" s="97"/>
      <c r="V1103" s="159"/>
    </row>
    <row r="1104" spans="1:22" ht="13.5" thickBot="1">
      <c r="A1104" s="165"/>
      <c r="B1104" s="160"/>
      <c r="C1104" s="160"/>
      <c r="D1104" s="160"/>
      <c r="E1104" s="160"/>
      <c r="F1104" s="160"/>
      <c r="G1104" s="160"/>
      <c r="H1104" s="160"/>
      <c r="I1104" s="160"/>
      <c r="J1104" s="160"/>
      <c r="K1104" s="160"/>
      <c r="L1104" s="160"/>
      <c r="M1104" s="98"/>
      <c r="N1104" s="99"/>
      <c r="O1104" s="100"/>
      <c r="P1104" s="105"/>
      <c r="Q1104" s="102"/>
      <c r="R1104" s="102"/>
      <c r="S1104" s="102"/>
      <c r="T1104" s="103"/>
      <c r="U1104" s="104"/>
      <c r="V1104" s="160"/>
    </row>
    <row r="1105" spans="1:22" ht="12.75">
      <c r="A1105" s="163"/>
      <c r="B1105" s="158"/>
      <c r="C1105" s="166" t="str">
        <f>IFERROR(VLOOKUP(B1105,VALIDACIÓN!A:B,2,FALSE),"INDICAR DISTRITO")</f>
        <v>INDICAR DISTRITO</v>
      </c>
      <c r="D1105" s="158"/>
      <c r="E1105" s="158"/>
      <c r="F1105" s="158"/>
      <c r="G1105" s="158"/>
      <c r="H1105" s="158"/>
      <c r="I1105" s="158"/>
      <c r="J1105" s="161"/>
      <c r="K1105" s="158"/>
      <c r="L1105" s="162" t="str">
        <f>CONCATENATE(H1105," - ",I1105)</f>
        <v xml:space="preserve"> - </v>
      </c>
      <c r="M1105" s="85" t="str">
        <f ca="1">IFERROR(__xludf.DUMMYFUNCTION("IFERROR(ArrayFormula(QUERY(TRIM('VALIDACIÓN'!$C$2:$H1254),""SELECT Col2, Col3, Col4 WHERE Col1='""&amp;L1105&amp;""'"")),""COMPLETAR LOS CAMPOS DE AÑO, CUATRIMESTRE Y ORIENTACIÓN"")"),"COMPLETAR LOS CAMPOS DE AÑO, CUATRIMESTRE Y ORIENTACIÓN")</f>
        <v>COMPLETAR LOS CAMPOS DE AÑO, CUATRIMESTRE Y ORIENTACIÓN</v>
      </c>
      <c r="N1105" s="86"/>
      <c r="O1105" s="86"/>
      <c r="P1105" s="87"/>
      <c r="Q1105" s="88"/>
      <c r="R1105" s="88"/>
      <c r="S1105" s="88"/>
      <c r="T1105" s="88"/>
      <c r="U1105" s="89"/>
      <c r="V1105" s="167"/>
    </row>
    <row r="1106" spans="1:22" ht="12.75">
      <c r="A1106" s="164"/>
      <c r="B1106" s="159"/>
      <c r="C1106" s="159"/>
      <c r="D1106" s="159"/>
      <c r="E1106" s="159"/>
      <c r="F1106" s="159"/>
      <c r="G1106" s="159"/>
      <c r="H1106" s="159"/>
      <c r="I1106" s="159"/>
      <c r="J1106" s="159"/>
      <c r="K1106" s="159"/>
      <c r="L1106" s="159"/>
      <c r="M1106" s="90"/>
      <c r="N1106" s="91"/>
      <c r="O1106" s="91"/>
      <c r="P1106" s="92"/>
      <c r="Q1106" s="94"/>
      <c r="R1106" s="93"/>
      <c r="S1106" s="94"/>
      <c r="T1106" s="94"/>
      <c r="U1106" s="95"/>
      <c r="V1106" s="159"/>
    </row>
    <row r="1107" spans="1:22" ht="12.75">
      <c r="A1107" s="164"/>
      <c r="B1107" s="159"/>
      <c r="C1107" s="159"/>
      <c r="D1107" s="159"/>
      <c r="E1107" s="159"/>
      <c r="F1107" s="159"/>
      <c r="G1107" s="159"/>
      <c r="H1107" s="159"/>
      <c r="I1107" s="159"/>
      <c r="J1107" s="159"/>
      <c r="K1107" s="159"/>
      <c r="L1107" s="159"/>
      <c r="M1107" s="90"/>
      <c r="N1107" s="91"/>
      <c r="O1107" s="91"/>
      <c r="P1107" s="92"/>
      <c r="Q1107" s="94"/>
      <c r="R1107" s="93"/>
      <c r="S1107" s="94"/>
      <c r="T1107" s="94"/>
      <c r="U1107" s="95"/>
      <c r="V1107" s="159"/>
    </row>
    <row r="1108" spans="1:22" ht="12.75">
      <c r="A1108" s="164"/>
      <c r="B1108" s="159"/>
      <c r="C1108" s="159"/>
      <c r="D1108" s="159"/>
      <c r="E1108" s="159"/>
      <c r="F1108" s="159"/>
      <c r="G1108" s="159"/>
      <c r="H1108" s="159"/>
      <c r="I1108" s="159"/>
      <c r="J1108" s="159"/>
      <c r="K1108" s="159"/>
      <c r="L1108" s="159"/>
      <c r="M1108" s="90"/>
      <c r="N1108" s="91"/>
      <c r="O1108" s="91"/>
      <c r="P1108" s="96"/>
      <c r="Q1108" s="94"/>
      <c r="R1108" s="94"/>
      <c r="S1108" s="94"/>
      <c r="T1108" s="93"/>
      <c r="U1108" s="97"/>
      <c r="V1108" s="159"/>
    </row>
    <row r="1109" spans="1:22" ht="13.5" thickBot="1">
      <c r="A1109" s="165"/>
      <c r="B1109" s="160"/>
      <c r="C1109" s="160"/>
      <c r="D1109" s="160"/>
      <c r="E1109" s="160"/>
      <c r="F1109" s="160"/>
      <c r="G1109" s="160"/>
      <c r="H1109" s="160"/>
      <c r="I1109" s="160"/>
      <c r="J1109" s="160"/>
      <c r="K1109" s="160"/>
      <c r="L1109" s="160"/>
      <c r="M1109" s="98"/>
      <c r="N1109" s="99"/>
      <c r="O1109" s="100"/>
      <c r="P1109" s="105"/>
      <c r="Q1109" s="102"/>
      <c r="R1109" s="102"/>
      <c r="S1109" s="102"/>
      <c r="T1109" s="103"/>
      <c r="U1109" s="104"/>
      <c r="V1109" s="160"/>
    </row>
    <row r="1110" spans="1:22" ht="12.75">
      <c r="A1110" s="163"/>
      <c r="B1110" s="158"/>
      <c r="C1110" s="166" t="str">
        <f>IFERROR(VLOOKUP(B1110,VALIDACIÓN!A:B,2,FALSE),"INDICAR DISTRITO")</f>
        <v>INDICAR DISTRITO</v>
      </c>
      <c r="D1110" s="158"/>
      <c r="E1110" s="158"/>
      <c r="F1110" s="158"/>
      <c r="G1110" s="158"/>
      <c r="H1110" s="158"/>
      <c r="I1110" s="158"/>
      <c r="J1110" s="161"/>
      <c r="K1110" s="158"/>
      <c r="L1110" s="162" t="str">
        <f>CONCATENATE(H1110," - ",I1110)</f>
        <v xml:space="preserve"> - </v>
      </c>
      <c r="M1110" s="85" t="str">
        <f ca="1">IFERROR(__xludf.DUMMYFUNCTION("IFERROR(ArrayFormula(QUERY(TRIM('VALIDACIÓN'!$C$2:$H1254),""SELECT Col2, Col3, Col4 WHERE Col1='""&amp;L1110&amp;""'"")),""COMPLETAR LOS CAMPOS DE AÑO, CUATRIMESTRE Y ORIENTACIÓN"")"),"COMPLETAR LOS CAMPOS DE AÑO, CUATRIMESTRE Y ORIENTACIÓN")</f>
        <v>COMPLETAR LOS CAMPOS DE AÑO, CUATRIMESTRE Y ORIENTACIÓN</v>
      </c>
      <c r="N1110" s="86"/>
      <c r="O1110" s="86"/>
      <c r="P1110" s="87"/>
      <c r="Q1110" s="88"/>
      <c r="R1110" s="88"/>
      <c r="S1110" s="88"/>
      <c r="T1110" s="88"/>
      <c r="U1110" s="89"/>
      <c r="V1110" s="167"/>
    </row>
    <row r="1111" spans="1:22" ht="12.75">
      <c r="A1111" s="164"/>
      <c r="B1111" s="159"/>
      <c r="C1111" s="159"/>
      <c r="D1111" s="159"/>
      <c r="E1111" s="159"/>
      <c r="F1111" s="159"/>
      <c r="G1111" s="159"/>
      <c r="H1111" s="159"/>
      <c r="I1111" s="159"/>
      <c r="J1111" s="159"/>
      <c r="K1111" s="159"/>
      <c r="L1111" s="159"/>
      <c r="M1111" s="90"/>
      <c r="N1111" s="91"/>
      <c r="O1111" s="91"/>
      <c r="P1111" s="92"/>
      <c r="Q1111" s="94"/>
      <c r="R1111" s="93"/>
      <c r="S1111" s="94"/>
      <c r="T1111" s="94"/>
      <c r="U1111" s="95"/>
      <c r="V1111" s="159"/>
    </row>
    <row r="1112" spans="1:22" ht="12.75">
      <c r="A1112" s="164"/>
      <c r="B1112" s="159"/>
      <c r="C1112" s="159"/>
      <c r="D1112" s="159"/>
      <c r="E1112" s="159"/>
      <c r="F1112" s="159"/>
      <c r="G1112" s="159"/>
      <c r="H1112" s="159"/>
      <c r="I1112" s="159"/>
      <c r="J1112" s="159"/>
      <c r="K1112" s="159"/>
      <c r="L1112" s="159"/>
      <c r="M1112" s="90"/>
      <c r="N1112" s="91"/>
      <c r="O1112" s="91"/>
      <c r="P1112" s="92"/>
      <c r="Q1112" s="94"/>
      <c r="R1112" s="93"/>
      <c r="S1112" s="94"/>
      <c r="T1112" s="94"/>
      <c r="U1112" s="95"/>
      <c r="V1112" s="159"/>
    </row>
    <row r="1113" spans="1:22" ht="12.75">
      <c r="A1113" s="164"/>
      <c r="B1113" s="159"/>
      <c r="C1113" s="159"/>
      <c r="D1113" s="159"/>
      <c r="E1113" s="159"/>
      <c r="F1113" s="159"/>
      <c r="G1113" s="159"/>
      <c r="H1113" s="159"/>
      <c r="I1113" s="159"/>
      <c r="J1113" s="159"/>
      <c r="K1113" s="159"/>
      <c r="L1113" s="159"/>
      <c r="M1113" s="90"/>
      <c r="N1113" s="91"/>
      <c r="O1113" s="91"/>
      <c r="P1113" s="96"/>
      <c r="Q1113" s="94"/>
      <c r="R1113" s="94"/>
      <c r="S1113" s="94"/>
      <c r="T1113" s="93"/>
      <c r="U1113" s="97"/>
      <c r="V1113" s="159"/>
    </row>
    <row r="1114" spans="1:22" ht="13.5" thickBot="1">
      <c r="A1114" s="165"/>
      <c r="B1114" s="160"/>
      <c r="C1114" s="160"/>
      <c r="D1114" s="160"/>
      <c r="E1114" s="160"/>
      <c r="F1114" s="160"/>
      <c r="G1114" s="160"/>
      <c r="H1114" s="160"/>
      <c r="I1114" s="160"/>
      <c r="J1114" s="160"/>
      <c r="K1114" s="160"/>
      <c r="L1114" s="160"/>
      <c r="M1114" s="98"/>
      <c r="N1114" s="99"/>
      <c r="O1114" s="100"/>
      <c r="P1114" s="105"/>
      <c r="Q1114" s="102"/>
      <c r="R1114" s="102"/>
      <c r="S1114" s="102"/>
      <c r="T1114" s="103"/>
      <c r="U1114" s="104"/>
      <c r="V1114" s="160"/>
    </row>
    <row r="1115" spans="1:22" ht="12.75">
      <c r="A1115" s="163"/>
      <c r="B1115" s="158"/>
      <c r="C1115" s="166" t="str">
        <f>IFERROR(VLOOKUP(B1115,VALIDACIÓN!A:B,2,FALSE),"INDICAR DISTRITO")</f>
        <v>INDICAR DISTRITO</v>
      </c>
      <c r="D1115" s="158"/>
      <c r="E1115" s="158"/>
      <c r="F1115" s="158"/>
      <c r="G1115" s="158"/>
      <c r="H1115" s="158"/>
      <c r="I1115" s="158"/>
      <c r="J1115" s="161"/>
      <c r="K1115" s="158"/>
      <c r="L1115" s="162" t="str">
        <f>CONCATENATE(H1115," - ",I1115)</f>
        <v xml:space="preserve"> - </v>
      </c>
      <c r="M1115" s="85" t="str">
        <f ca="1">IFERROR(__xludf.DUMMYFUNCTION("IFERROR(ArrayFormula(QUERY(TRIM('VALIDACIÓN'!$C$2:$H1254),""SELECT Col2, Col3, Col4 WHERE Col1='""&amp;L1115&amp;""'"")),""COMPLETAR LOS CAMPOS DE AÑO, CUATRIMESTRE Y ORIENTACIÓN"")"),"COMPLETAR LOS CAMPOS DE AÑO, CUATRIMESTRE Y ORIENTACIÓN")</f>
        <v>COMPLETAR LOS CAMPOS DE AÑO, CUATRIMESTRE Y ORIENTACIÓN</v>
      </c>
      <c r="N1115" s="86"/>
      <c r="O1115" s="86"/>
      <c r="P1115" s="87"/>
      <c r="Q1115" s="88"/>
      <c r="R1115" s="88"/>
      <c r="S1115" s="88"/>
      <c r="T1115" s="88"/>
      <c r="U1115" s="89"/>
      <c r="V1115" s="167"/>
    </row>
    <row r="1116" spans="1:22" ht="12.75">
      <c r="A1116" s="164"/>
      <c r="B1116" s="159"/>
      <c r="C1116" s="159"/>
      <c r="D1116" s="159"/>
      <c r="E1116" s="159"/>
      <c r="F1116" s="159"/>
      <c r="G1116" s="159"/>
      <c r="H1116" s="159"/>
      <c r="I1116" s="159"/>
      <c r="J1116" s="159"/>
      <c r="K1116" s="159"/>
      <c r="L1116" s="159"/>
      <c r="M1116" s="90"/>
      <c r="N1116" s="91"/>
      <c r="O1116" s="91"/>
      <c r="P1116" s="92"/>
      <c r="Q1116" s="94"/>
      <c r="R1116" s="93"/>
      <c r="S1116" s="94"/>
      <c r="T1116" s="94"/>
      <c r="U1116" s="95"/>
      <c r="V1116" s="159"/>
    </row>
    <row r="1117" spans="1:22" ht="12.75">
      <c r="A1117" s="164"/>
      <c r="B1117" s="159"/>
      <c r="C1117" s="159"/>
      <c r="D1117" s="159"/>
      <c r="E1117" s="159"/>
      <c r="F1117" s="159"/>
      <c r="G1117" s="159"/>
      <c r="H1117" s="159"/>
      <c r="I1117" s="159"/>
      <c r="J1117" s="159"/>
      <c r="K1117" s="159"/>
      <c r="L1117" s="159"/>
      <c r="M1117" s="90"/>
      <c r="N1117" s="91"/>
      <c r="O1117" s="91"/>
      <c r="P1117" s="92"/>
      <c r="Q1117" s="94"/>
      <c r="R1117" s="93"/>
      <c r="S1117" s="94"/>
      <c r="T1117" s="94"/>
      <c r="U1117" s="95"/>
      <c r="V1117" s="159"/>
    </row>
    <row r="1118" spans="1:22" ht="12.75">
      <c r="A1118" s="164"/>
      <c r="B1118" s="159"/>
      <c r="C1118" s="159"/>
      <c r="D1118" s="159"/>
      <c r="E1118" s="159"/>
      <c r="F1118" s="159"/>
      <c r="G1118" s="159"/>
      <c r="H1118" s="159"/>
      <c r="I1118" s="159"/>
      <c r="J1118" s="159"/>
      <c r="K1118" s="159"/>
      <c r="L1118" s="159"/>
      <c r="M1118" s="90"/>
      <c r="N1118" s="91"/>
      <c r="O1118" s="91"/>
      <c r="P1118" s="96"/>
      <c r="Q1118" s="94"/>
      <c r="R1118" s="94"/>
      <c r="S1118" s="94"/>
      <c r="T1118" s="93"/>
      <c r="U1118" s="97"/>
      <c r="V1118" s="159"/>
    </row>
    <row r="1119" spans="1:22" ht="13.5" thickBot="1">
      <c r="A1119" s="165"/>
      <c r="B1119" s="160"/>
      <c r="C1119" s="160"/>
      <c r="D1119" s="160"/>
      <c r="E1119" s="160"/>
      <c r="F1119" s="160"/>
      <c r="G1119" s="160"/>
      <c r="H1119" s="160"/>
      <c r="I1119" s="160"/>
      <c r="J1119" s="160"/>
      <c r="K1119" s="160"/>
      <c r="L1119" s="160"/>
      <c r="M1119" s="98"/>
      <c r="N1119" s="99"/>
      <c r="O1119" s="100"/>
      <c r="P1119" s="105"/>
      <c r="Q1119" s="102"/>
      <c r="R1119" s="102"/>
      <c r="S1119" s="102"/>
      <c r="T1119" s="103"/>
      <c r="U1119" s="104"/>
      <c r="V1119" s="160"/>
    </row>
    <row r="1120" spans="1:22" ht="12.75">
      <c r="A1120" s="163"/>
      <c r="B1120" s="158"/>
      <c r="C1120" s="166" t="str">
        <f>IFERROR(VLOOKUP(B1120,VALIDACIÓN!A:B,2,FALSE),"INDICAR DISTRITO")</f>
        <v>INDICAR DISTRITO</v>
      </c>
      <c r="D1120" s="158"/>
      <c r="E1120" s="158"/>
      <c r="F1120" s="158"/>
      <c r="G1120" s="158"/>
      <c r="H1120" s="158"/>
      <c r="I1120" s="158"/>
      <c r="J1120" s="161"/>
      <c r="K1120" s="158"/>
      <c r="L1120" s="162" t="str">
        <f>CONCATENATE(H1120," - ",I1120)</f>
        <v xml:space="preserve"> - </v>
      </c>
      <c r="M1120" s="85" t="str">
        <f ca="1">IFERROR(__xludf.DUMMYFUNCTION("IFERROR(ArrayFormula(QUERY(TRIM('VALIDACIÓN'!$C$2:$H1254),""SELECT Col2, Col3, Col4 WHERE Col1='""&amp;L1120&amp;""'"")),""COMPLETAR LOS CAMPOS DE AÑO, CUATRIMESTRE Y ORIENTACIÓN"")"),"COMPLETAR LOS CAMPOS DE AÑO, CUATRIMESTRE Y ORIENTACIÓN")</f>
        <v>COMPLETAR LOS CAMPOS DE AÑO, CUATRIMESTRE Y ORIENTACIÓN</v>
      </c>
      <c r="N1120" s="86"/>
      <c r="O1120" s="86"/>
      <c r="P1120" s="87"/>
      <c r="Q1120" s="88"/>
      <c r="R1120" s="88"/>
      <c r="S1120" s="88"/>
      <c r="T1120" s="88"/>
      <c r="U1120" s="89"/>
      <c r="V1120" s="167"/>
    </row>
    <row r="1121" spans="1:22" ht="12.75">
      <c r="A1121" s="164"/>
      <c r="B1121" s="159"/>
      <c r="C1121" s="159"/>
      <c r="D1121" s="159"/>
      <c r="E1121" s="159"/>
      <c r="F1121" s="159"/>
      <c r="G1121" s="159"/>
      <c r="H1121" s="159"/>
      <c r="I1121" s="159"/>
      <c r="J1121" s="159"/>
      <c r="K1121" s="159"/>
      <c r="L1121" s="159"/>
      <c r="M1121" s="90"/>
      <c r="N1121" s="91"/>
      <c r="O1121" s="91"/>
      <c r="P1121" s="92"/>
      <c r="Q1121" s="94"/>
      <c r="R1121" s="93"/>
      <c r="S1121" s="94"/>
      <c r="T1121" s="94"/>
      <c r="U1121" s="95"/>
      <c r="V1121" s="159"/>
    </row>
    <row r="1122" spans="1:22" ht="12.75">
      <c r="A1122" s="164"/>
      <c r="B1122" s="159"/>
      <c r="C1122" s="159"/>
      <c r="D1122" s="159"/>
      <c r="E1122" s="159"/>
      <c r="F1122" s="159"/>
      <c r="G1122" s="159"/>
      <c r="H1122" s="159"/>
      <c r="I1122" s="159"/>
      <c r="J1122" s="159"/>
      <c r="K1122" s="159"/>
      <c r="L1122" s="159"/>
      <c r="M1122" s="90"/>
      <c r="N1122" s="91"/>
      <c r="O1122" s="91"/>
      <c r="P1122" s="92"/>
      <c r="Q1122" s="94"/>
      <c r="R1122" s="93"/>
      <c r="S1122" s="94"/>
      <c r="T1122" s="94"/>
      <c r="U1122" s="95"/>
      <c r="V1122" s="159"/>
    </row>
    <row r="1123" spans="1:22" ht="12.75">
      <c r="A1123" s="164"/>
      <c r="B1123" s="159"/>
      <c r="C1123" s="159"/>
      <c r="D1123" s="159"/>
      <c r="E1123" s="159"/>
      <c r="F1123" s="159"/>
      <c r="G1123" s="159"/>
      <c r="H1123" s="159"/>
      <c r="I1123" s="159"/>
      <c r="J1123" s="159"/>
      <c r="K1123" s="159"/>
      <c r="L1123" s="159"/>
      <c r="M1123" s="90"/>
      <c r="N1123" s="91"/>
      <c r="O1123" s="91"/>
      <c r="P1123" s="96"/>
      <c r="Q1123" s="94"/>
      <c r="R1123" s="94"/>
      <c r="S1123" s="94"/>
      <c r="T1123" s="93"/>
      <c r="U1123" s="97"/>
      <c r="V1123" s="159"/>
    </row>
    <row r="1124" spans="1:22" ht="13.5" thickBot="1">
      <c r="A1124" s="165"/>
      <c r="B1124" s="160"/>
      <c r="C1124" s="160"/>
      <c r="D1124" s="160"/>
      <c r="E1124" s="160"/>
      <c r="F1124" s="160"/>
      <c r="G1124" s="160"/>
      <c r="H1124" s="160"/>
      <c r="I1124" s="160"/>
      <c r="J1124" s="160"/>
      <c r="K1124" s="160"/>
      <c r="L1124" s="160"/>
      <c r="M1124" s="98"/>
      <c r="N1124" s="99"/>
      <c r="O1124" s="100"/>
      <c r="P1124" s="105"/>
      <c r="Q1124" s="102"/>
      <c r="R1124" s="102"/>
      <c r="S1124" s="102"/>
      <c r="T1124" s="103"/>
      <c r="U1124" s="104"/>
      <c r="V1124" s="160"/>
    </row>
    <row r="1125" spans="1:22" ht="12.75">
      <c r="A1125" s="163"/>
      <c r="B1125" s="158"/>
      <c r="C1125" s="166" t="str">
        <f>IFERROR(VLOOKUP(B1125,VALIDACIÓN!A:B,2,FALSE),"INDICAR DISTRITO")</f>
        <v>INDICAR DISTRITO</v>
      </c>
      <c r="D1125" s="158"/>
      <c r="E1125" s="158"/>
      <c r="F1125" s="158"/>
      <c r="G1125" s="158"/>
      <c r="H1125" s="158"/>
      <c r="I1125" s="158"/>
      <c r="J1125" s="161"/>
      <c r="K1125" s="158"/>
      <c r="L1125" s="162" t="str">
        <f>CONCATENATE(H1125," - ",I1125)</f>
        <v xml:space="preserve"> - </v>
      </c>
      <c r="M1125" s="85" t="str">
        <f ca="1">IFERROR(__xludf.DUMMYFUNCTION("IFERROR(ArrayFormula(QUERY(TRIM('VALIDACIÓN'!$C$2:$H1254),""SELECT Col2, Col3, Col4 WHERE Col1='""&amp;L1125&amp;""'"")),""COMPLETAR LOS CAMPOS DE AÑO, CUATRIMESTRE Y ORIENTACIÓN"")"),"COMPLETAR LOS CAMPOS DE AÑO, CUATRIMESTRE Y ORIENTACIÓN")</f>
        <v>COMPLETAR LOS CAMPOS DE AÑO, CUATRIMESTRE Y ORIENTACIÓN</v>
      </c>
      <c r="N1125" s="86"/>
      <c r="O1125" s="86"/>
      <c r="P1125" s="87"/>
      <c r="Q1125" s="88"/>
      <c r="R1125" s="88"/>
      <c r="S1125" s="88"/>
      <c r="T1125" s="88"/>
      <c r="U1125" s="89"/>
      <c r="V1125" s="167"/>
    </row>
    <row r="1126" spans="1:22" ht="12.75">
      <c r="A1126" s="164"/>
      <c r="B1126" s="159"/>
      <c r="C1126" s="159"/>
      <c r="D1126" s="159"/>
      <c r="E1126" s="159"/>
      <c r="F1126" s="159"/>
      <c r="G1126" s="159"/>
      <c r="H1126" s="159"/>
      <c r="I1126" s="159"/>
      <c r="J1126" s="159"/>
      <c r="K1126" s="159"/>
      <c r="L1126" s="159"/>
      <c r="M1126" s="90"/>
      <c r="N1126" s="91"/>
      <c r="O1126" s="91"/>
      <c r="P1126" s="92"/>
      <c r="Q1126" s="94"/>
      <c r="R1126" s="93"/>
      <c r="S1126" s="94"/>
      <c r="T1126" s="94"/>
      <c r="U1126" s="95"/>
      <c r="V1126" s="159"/>
    </row>
    <row r="1127" spans="1:22" ht="12.75">
      <c r="A1127" s="164"/>
      <c r="B1127" s="159"/>
      <c r="C1127" s="159"/>
      <c r="D1127" s="159"/>
      <c r="E1127" s="159"/>
      <c r="F1127" s="159"/>
      <c r="G1127" s="159"/>
      <c r="H1127" s="159"/>
      <c r="I1127" s="159"/>
      <c r="J1127" s="159"/>
      <c r="K1127" s="159"/>
      <c r="L1127" s="159"/>
      <c r="M1127" s="90"/>
      <c r="N1127" s="91"/>
      <c r="O1127" s="91"/>
      <c r="P1127" s="92"/>
      <c r="Q1127" s="94"/>
      <c r="R1127" s="93"/>
      <c r="S1127" s="94"/>
      <c r="T1127" s="94"/>
      <c r="U1127" s="95"/>
      <c r="V1127" s="159"/>
    </row>
    <row r="1128" spans="1:22" ht="12.75">
      <c r="A1128" s="164"/>
      <c r="B1128" s="159"/>
      <c r="C1128" s="159"/>
      <c r="D1128" s="159"/>
      <c r="E1128" s="159"/>
      <c r="F1128" s="159"/>
      <c r="G1128" s="159"/>
      <c r="H1128" s="159"/>
      <c r="I1128" s="159"/>
      <c r="J1128" s="159"/>
      <c r="K1128" s="159"/>
      <c r="L1128" s="159"/>
      <c r="M1128" s="90"/>
      <c r="N1128" s="91"/>
      <c r="O1128" s="91"/>
      <c r="P1128" s="96"/>
      <c r="Q1128" s="94"/>
      <c r="R1128" s="94"/>
      <c r="S1128" s="94"/>
      <c r="T1128" s="93"/>
      <c r="U1128" s="97"/>
      <c r="V1128" s="159"/>
    </row>
    <row r="1129" spans="1:22" ht="13.5" thickBot="1">
      <c r="A1129" s="165"/>
      <c r="B1129" s="160"/>
      <c r="C1129" s="160"/>
      <c r="D1129" s="160"/>
      <c r="E1129" s="160"/>
      <c r="F1129" s="160"/>
      <c r="G1129" s="160"/>
      <c r="H1129" s="160"/>
      <c r="I1129" s="160"/>
      <c r="J1129" s="160"/>
      <c r="K1129" s="160"/>
      <c r="L1129" s="160"/>
      <c r="M1129" s="98"/>
      <c r="N1129" s="99"/>
      <c r="O1129" s="100"/>
      <c r="P1129" s="105"/>
      <c r="Q1129" s="102"/>
      <c r="R1129" s="102"/>
      <c r="S1129" s="102"/>
      <c r="T1129" s="103"/>
      <c r="U1129" s="104"/>
      <c r="V1129" s="160"/>
    </row>
    <row r="1130" spans="1:22" ht="12.75">
      <c r="A1130" s="163"/>
      <c r="B1130" s="158"/>
      <c r="C1130" s="166" t="str">
        <f>IFERROR(VLOOKUP(B1130,VALIDACIÓN!A:B,2,FALSE),"INDICAR DISTRITO")</f>
        <v>INDICAR DISTRITO</v>
      </c>
      <c r="D1130" s="158"/>
      <c r="E1130" s="158"/>
      <c r="F1130" s="158"/>
      <c r="G1130" s="158"/>
      <c r="H1130" s="158"/>
      <c r="I1130" s="158"/>
      <c r="J1130" s="161"/>
      <c r="K1130" s="158"/>
      <c r="L1130" s="162" t="str">
        <f>CONCATENATE(H1130," - ",I1130)</f>
        <v xml:space="preserve"> - </v>
      </c>
      <c r="M1130" s="85" t="str">
        <f ca="1">IFERROR(__xludf.DUMMYFUNCTION("IFERROR(ArrayFormula(QUERY(TRIM('VALIDACIÓN'!$C$2:$H1254),""SELECT Col2, Col3, Col4 WHERE Col1='""&amp;L1130&amp;""'"")),""COMPLETAR LOS CAMPOS DE AÑO, CUATRIMESTRE Y ORIENTACIÓN"")"),"COMPLETAR LOS CAMPOS DE AÑO, CUATRIMESTRE Y ORIENTACIÓN")</f>
        <v>COMPLETAR LOS CAMPOS DE AÑO, CUATRIMESTRE Y ORIENTACIÓN</v>
      </c>
      <c r="N1130" s="86"/>
      <c r="O1130" s="86"/>
      <c r="P1130" s="87"/>
      <c r="Q1130" s="88"/>
      <c r="R1130" s="88"/>
      <c r="S1130" s="88"/>
      <c r="T1130" s="88"/>
      <c r="U1130" s="89"/>
      <c r="V1130" s="167"/>
    </row>
    <row r="1131" spans="1:22" ht="12.75">
      <c r="A1131" s="164"/>
      <c r="B1131" s="159"/>
      <c r="C1131" s="159"/>
      <c r="D1131" s="159"/>
      <c r="E1131" s="159"/>
      <c r="F1131" s="159"/>
      <c r="G1131" s="159"/>
      <c r="H1131" s="159"/>
      <c r="I1131" s="159"/>
      <c r="J1131" s="159"/>
      <c r="K1131" s="159"/>
      <c r="L1131" s="159"/>
      <c r="M1131" s="90"/>
      <c r="N1131" s="91"/>
      <c r="O1131" s="91"/>
      <c r="P1131" s="92"/>
      <c r="Q1131" s="94"/>
      <c r="R1131" s="93"/>
      <c r="S1131" s="94"/>
      <c r="T1131" s="94"/>
      <c r="U1131" s="95"/>
      <c r="V1131" s="159"/>
    </row>
    <row r="1132" spans="1:22" ht="12.75">
      <c r="A1132" s="164"/>
      <c r="B1132" s="159"/>
      <c r="C1132" s="159"/>
      <c r="D1132" s="159"/>
      <c r="E1132" s="159"/>
      <c r="F1132" s="159"/>
      <c r="G1132" s="159"/>
      <c r="H1132" s="159"/>
      <c r="I1132" s="159"/>
      <c r="J1132" s="159"/>
      <c r="K1132" s="159"/>
      <c r="L1132" s="159"/>
      <c r="M1132" s="90"/>
      <c r="N1132" s="91"/>
      <c r="O1132" s="91"/>
      <c r="P1132" s="92"/>
      <c r="Q1132" s="94"/>
      <c r="R1132" s="93"/>
      <c r="S1132" s="94"/>
      <c r="T1132" s="94"/>
      <c r="U1132" s="95"/>
      <c r="V1132" s="159"/>
    </row>
    <row r="1133" spans="1:22" ht="12.75">
      <c r="A1133" s="164"/>
      <c r="B1133" s="159"/>
      <c r="C1133" s="159"/>
      <c r="D1133" s="159"/>
      <c r="E1133" s="159"/>
      <c r="F1133" s="159"/>
      <c r="G1133" s="159"/>
      <c r="H1133" s="159"/>
      <c r="I1133" s="159"/>
      <c r="J1133" s="159"/>
      <c r="K1133" s="159"/>
      <c r="L1133" s="159"/>
      <c r="M1133" s="90"/>
      <c r="N1133" s="91"/>
      <c r="O1133" s="91"/>
      <c r="P1133" s="96"/>
      <c r="Q1133" s="94"/>
      <c r="R1133" s="94"/>
      <c r="S1133" s="94"/>
      <c r="T1133" s="93"/>
      <c r="U1133" s="97"/>
      <c r="V1133" s="159"/>
    </row>
    <row r="1134" spans="1:22" ht="13.5" thickBot="1">
      <c r="A1134" s="165"/>
      <c r="B1134" s="160"/>
      <c r="C1134" s="160"/>
      <c r="D1134" s="160"/>
      <c r="E1134" s="160"/>
      <c r="F1134" s="160"/>
      <c r="G1134" s="160"/>
      <c r="H1134" s="160"/>
      <c r="I1134" s="160"/>
      <c r="J1134" s="160"/>
      <c r="K1134" s="160"/>
      <c r="L1134" s="160"/>
      <c r="M1134" s="98"/>
      <c r="N1134" s="99"/>
      <c r="O1134" s="100"/>
      <c r="P1134" s="105"/>
      <c r="Q1134" s="102"/>
      <c r="R1134" s="102"/>
      <c r="S1134" s="102"/>
      <c r="T1134" s="103"/>
      <c r="U1134" s="104"/>
      <c r="V1134" s="160"/>
    </row>
    <row r="1135" spans="1:22" ht="12.75">
      <c r="A1135" s="163"/>
      <c r="B1135" s="158"/>
      <c r="C1135" s="166" t="str">
        <f>IFERROR(VLOOKUP(B1135,VALIDACIÓN!A:B,2,FALSE),"INDICAR DISTRITO")</f>
        <v>INDICAR DISTRITO</v>
      </c>
      <c r="D1135" s="158"/>
      <c r="E1135" s="158"/>
      <c r="F1135" s="158"/>
      <c r="G1135" s="158"/>
      <c r="H1135" s="158"/>
      <c r="I1135" s="158"/>
      <c r="J1135" s="161"/>
      <c r="K1135" s="158"/>
      <c r="L1135" s="162" t="str">
        <f>CONCATENATE(H1135," - ",I1135)</f>
        <v xml:space="preserve"> - </v>
      </c>
      <c r="M1135" s="85" t="str">
        <f ca="1">IFERROR(__xludf.DUMMYFUNCTION("IFERROR(ArrayFormula(QUERY(TRIM('VALIDACIÓN'!$C$2:$H1254),""SELECT Col2, Col3, Col4 WHERE Col1='""&amp;L1135&amp;""'"")),""COMPLETAR LOS CAMPOS DE AÑO, CUATRIMESTRE Y ORIENTACIÓN"")"),"COMPLETAR LOS CAMPOS DE AÑO, CUATRIMESTRE Y ORIENTACIÓN")</f>
        <v>COMPLETAR LOS CAMPOS DE AÑO, CUATRIMESTRE Y ORIENTACIÓN</v>
      </c>
      <c r="N1135" s="86"/>
      <c r="O1135" s="86"/>
      <c r="P1135" s="87"/>
      <c r="Q1135" s="88"/>
      <c r="R1135" s="88"/>
      <c r="S1135" s="88"/>
      <c r="T1135" s="88"/>
      <c r="U1135" s="89"/>
      <c r="V1135" s="167"/>
    </row>
    <row r="1136" spans="1:22" ht="12.75">
      <c r="A1136" s="164"/>
      <c r="B1136" s="159"/>
      <c r="C1136" s="159"/>
      <c r="D1136" s="159"/>
      <c r="E1136" s="159"/>
      <c r="F1136" s="159"/>
      <c r="G1136" s="159"/>
      <c r="H1136" s="159"/>
      <c r="I1136" s="159"/>
      <c r="J1136" s="159"/>
      <c r="K1136" s="159"/>
      <c r="L1136" s="159"/>
      <c r="M1136" s="90"/>
      <c r="N1136" s="91"/>
      <c r="O1136" s="91"/>
      <c r="P1136" s="92"/>
      <c r="Q1136" s="94"/>
      <c r="R1136" s="93"/>
      <c r="S1136" s="94"/>
      <c r="T1136" s="94"/>
      <c r="U1136" s="95"/>
      <c r="V1136" s="159"/>
    </row>
    <row r="1137" spans="1:22" ht="12.75">
      <c r="A1137" s="164"/>
      <c r="B1137" s="159"/>
      <c r="C1137" s="159"/>
      <c r="D1137" s="159"/>
      <c r="E1137" s="159"/>
      <c r="F1137" s="159"/>
      <c r="G1137" s="159"/>
      <c r="H1137" s="159"/>
      <c r="I1137" s="159"/>
      <c r="J1137" s="159"/>
      <c r="K1137" s="159"/>
      <c r="L1137" s="159"/>
      <c r="M1137" s="90"/>
      <c r="N1137" s="91"/>
      <c r="O1137" s="91"/>
      <c r="P1137" s="92"/>
      <c r="Q1137" s="94"/>
      <c r="R1137" s="93"/>
      <c r="S1137" s="94"/>
      <c r="T1137" s="94"/>
      <c r="U1137" s="95"/>
      <c r="V1137" s="159"/>
    </row>
    <row r="1138" spans="1:22" ht="12.75">
      <c r="A1138" s="164"/>
      <c r="B1138" s="159"/>
      <c r="C1138" s="159"/>
      <c r="D1138" s="159"/>
      <c r="E1138" s="159"/>
      <c r="F1138" s="159"/>
      <c r="G1138" s="159"/>
      <c r="H1138" s="159"/>
      <c r="I1138" s="159"/>
      <c r="J1138" s="159"/>
      <c r="K1138" s="159"/>
      <c r="L1138" s="159"/>
      <c r="M1138" s="90"/>
      <c r="N1138" s="91"/>
      <c r="O1138" s="91"/>
      <c r="P1138" s="96"/>
      <c r="Q1138" s="94"/>
      <c r="R1138" s="94"/>
      <c r="S1138" s="94"/>
      <c r="T1138" s="93"/>
      <c r="U1138" s="97"/>
      <c r="V1138" s="159"/>
    </row>
    <row r="1139" spans="1:22" ht="13.5" thickBot="1">
      <c r="A1139" s="165"/>
      <c r="B1139" s="160"/>
      <c r="C1139" s="160"/>
      <c r="D1139" s="160"/>
      <c r="E1139" s="160"/>
      <c r="F1139" s="160"/>
      <c r="G1139" s="160"/>
      <c r="H1139" s="160"/>
      <c r="I1139" s="160"/>
      <c r="J1139" s="160"/>
      <c r="K1139" s="160"/>
      <c r="L1139" s="160"/>
      <c r="M1139" s="98"/>
      <c r="N1139" s="99"/>
      <c r="O1139" s="100"/>
      <c r="P1139" s="105"/>
      <c r="Q1139" s="102"/>
      <c r="R1139" s="102"/>
      <c r="S1139" s="102"/>
      <c r="T1139" s="103"/>
      <c r="U1139" s="104"/>
      <c r="V1139" s="160"/>
    </row>
    <row r="1140" spans="1:22" ht="12.75">
      <c r="A1140" s="163"/>
      <c r="B1140" s="158"/>
      <c r="C1140" s="166" t="str">
        <f>IFERROR(VLOOKUP(B1140,VALIDACIÓN!A:B,2,FALSE),"INDICAR DISTRITO")</f>
        <v>INDICAR DISTRITO</v>
      </c>
      <c r="D1140" s="158"/>
      <c r="E1140" s="158"/>
      <c r="F1140" s="158"/>
      <c r="G1140" s="158"/>
      <c r="H1140" s="158"/>
      <c r="I1140" s="158"/>
      <c r="J1140" s="161"/>
      <c r="K1140" s="158"/>
      <c r="L1140" s="162" t="str">
        <f>CONCATENATE(H1140," - ",I1140)</f>
        <v xml:space="preserve"> - </v>
      </c>
      <c r="M1140" s="85" t="str">
        <f ca="1">IFERROR(__xludf.DUMMYFUNCTION("IFERROR(ArrayFormula(QUERY(TRIM('VALIDACIÓN'!$C$2:$H1254),""SELECT Col2, Col3, Col4 WHERE Col1='""&amp;L1140&amp;""'"")),""COMPLETAR LOS CAMPOS DE AÑO, CUATRIMESTRE Y ORIENTACIÓN"")"),"COMPLETAR LOS CAMPOS DE AÑO, CUATRIMESTRE Y ORIENTACIÓN")</f>
        <v>COMPLETAR LOS CAMPOS DE AÑO, CUATRIMESTRE Y ORIENTACIÓN</v>
      </c>
      <c r="N1140" s="86"/>
      <c r="O1140" s="86"/>
      <c r="P1140" s="87"/>
      <c r="Q1140" s="88"/>
      <c r="R1140" s="88"/>
      <c r="S1140" s="88"/>
      <c r="T1140" s="88"/>
      <c r="U1140" s="89"/>
      <c r="V1140" s="167"/>
    </row>
    <row r="1141" spans="1:22" ht="12.75">
      <c r="A1141" s="164"/>
      <c r="B1141" s="159"/>
      <c r="C1141" s="159"/>
      <c r="D1141" s="159"/>
      <c r="E1141" s="159"/>
      <c r="F1141" s="159"/>
      <c r="G1141" s="159"/>
      <c r="H1141" s="159"/>
      <c r="I1141" s="159"/>
      <c r="J1141" s="159"/>
      <c r="K1141" s="159"/>
      <c r="L1141" s="159"/>
      <c r="M1141" s="90"/>
      <c r="N1141" s="91"/>
      <c r="O1141" s="91"/>
      <c r="P1141" s="92"/>
      <c r="Q1141" s="94"/>
      <c r="R1141" s="93"/>
      <c r="S1141" s="94"/>
      <c r="T1141" s="94"/>
      <c r="U1141" s="95"/>
      <c r="V1141" s="159"/>
    </row>
    <row r="1142" spans="1:22" ht="12.75">
      <c r="A1142" s="164"/>
      <c r="B1142" s="159"/>
      <c r="C1142" s="159"/>
      <c r="D1142" s="159"/>
      <c r="E1142" s="159"/>
      <c r="F1142" s="159"/>
      <c r="G1142" s="159"/>
      <c r="H1142" s="159"/>
      <c r="I1142" s="159"/>
      <c r="J1142" s="159"/>
      <c r="K1142" s="159"/>
      <c r="L1142" s="159"/>
      <c r="M1142" s="90"/>
      <c r="N1142" s="91"/>
      <c r="O1142" s="91"/>
      <c r="P1142" s="92"/>
      <c r="Q1142" s="94"/>
      <c r="R1142" s="93"/>
      <c r="S1142" s="94"/>
      <c r="T1142" s="94"/>
      <c r="U1142" s="95"/>
      <c r="V1142" s="159"/>
    </row>
    <row r="1143" spans="1:22" ht="12.75">
      <c r="A1143" s="164"/>
      <c r="B1143" s="159"/>
      <c r="C1143" s="159"/>
      <c r="D1143" s="159"/>
      <c r="E1143" s="159"/>
      <c r="F1143" s="159"/>
      <c r="G1143" s="159"/>
      <c r="H1143" s="159"/>
      <c r="I1143" s="159"/>
      <c r="J1143" s="159"/>
      <c r="K1143" s="159"/>
      <c r="L1143" s="159"/>
      <c r="M1143" s="90"/>
      <c r="N1143" s="91"/>
      <c r="O1143" s="91"/>
      <c r="P1143" s="96"/>
      <c r="Q1143" s="94"/>
      <c r="R1143" s="94"/>
      <c r="S1143" s="94"/>
      <c r="T1143" s="93"/>
      <c r="U1143" s="97"/>
      <c r="V1143" s="159"/>
    </row>
    <row r="1144" spans="1:22" ht="13.5" thickBot="1">
      <c r="A1144" s="165"/>
      <c r="B1144" s="160"/>
      <c r="C1144" s="160"/>
      <c r="D1144" s="160"/>
      <c r="E1144" s="160"/>
      <c r="F1144" s="160"/>
      <c r="G1144" s="160"/>
      <c r="H1144" s="160"/>
      <c r="I1144" s="160"/>
      <c r="J1144" s="160"/>
      <c r="K1144" s="160"/>
      <c r="L1144" s="160"/>
      <c r="M1144" s="98"/>
      <c r="N1144" s="99"/>
      <c r="O1144" s="100"/>
      <c r="P1144" s="105"/>
      <c r="Q1144" s="102"/>
      <c r="R1144" s="102"/>
      <c r="S1144" s="102"/>
      <c r="T1144" s="103"/>
      <c r="U1144" s="104"/>
      <c r="V1144" s="160"/>
    </row>
    <row r="1145" spans="1:22" ht="12.75">
      <c r="A1145" s="163"/>
      <c r="B1145" s="158"/>
      <c r="C1145" s="166" t="str">
        <f>IFERROR(VLOOKUP(B1145,VALIDACIÓN!A:B,2,FALSE),"INDICAR DISTRITO")</f>
        <v>INDICAR DISTRITO</v>
      </c>
      <c r="D1145" s="158"/>
      <c r="E1145" s="158"/>
      <c r="F1145" s="158"/>
      <c r="G1145" s="158"/>
      <c r="H1145" s="158"/>
      <c r="I1145" s="158"/>
      <c r="J1145" s="161"/>
      <c r="K1145" s="158"/>
      <c r="L1145" s="162" t="str">
        <f>CONCATENATE(H1145," - ",I1145)</f>
        <v xml:space="preserve"> - </v>
      </c>
      <c r="M1145" s="85" t="str">
        <f ca="1">IFERROR(__xludf.DUMMYFUNCTION("IFERROR(ArrayFormula(QUERY(TRIM('VALIDACIÓN'!$C$2:$H1254),""SELECT Col2, Col3, Col4 WHERE Col1='""&amp;L1145&amp;""'"")),""COMPLETAR LOS CAMPOS DE AÑO, CUATRIMESTRE Y ORIENTACIÓN"")"),"COMPLETAR LOS CAMPOS DE AÑO, CUATRIMESTRE Y ORIENTACIÓN")</f>
        <v>COMPLETAR LOS CAMPOS DE AÑO, CUATRIMESTRE Y ORIENTACIÓN</v>
      </c>
      <c r="N1145" s="86"/>
      <c r="O1145" s="86"/>
      <c r="P1145" s="87"/>
      <c r="Q1145" s="88"/>
      <c r="R1145" s="88"/>
      <c r="S1145" s="88"/>
      <c r="T1145" s="88"/>
      <c r="U1145" s="89"/>
      <c r="V1145" s="167"/>
    </row>
    <row r="1146" spans="1:22" ht="12.75">
      <c r="A1146" s="164"/>
      <c r="B1146" s="159"/>
      <c r="C1146" s="159"/>
      <c r="D1146" s="159"/>
      <c r="E1146" s="159"/>
      <c r="F1146" s="159"/>
      <c r="G1146" s="159"/>
      <c r="H1146" s="159"/>
      <c r="I1146" s="159"/>
      <c r="J1146" s="159"/>
      <c r="K1146" s="159"/>
      <c r="L1146" s="159"/>
      <c r="M1146" s="90"/>
      <c r="N1146" s="91"/>
      <c r="O1146" s="91"/>
      <c r="P1146" s="92"/>
      <c r="Q1146" s="94"/>
      <c r="R1146" s="93"/>
      <c r="S1146" s="94"/>
      <c r="T1146" s="94"/>
      <c r="U1146" s="95"/>
      <c r="V1146" s="159"/>
    </row>
    <row r="1147" spans="1:22" ht="12.75">
      <c r="A1147" s="164"/>
      <c r="B1147" s="159"/>
      <c r="C1147" s="159"/>
      <c r="D1147" s="159"/>
      <c r="E1147" s="159"/>
      <c r="F1147" s="159"/>
      <c r="G1147" s="159"/>
      <c r="H1147" s="159"/>
      <c r="I1147" s="159"/>
      <c r="J1147" s="159"/>
      <c r="K1147" s="159"/>
      <c r="L1147" s="159"/>
      <c r="M1147" s="90"/>
      <c r="N1147" s="91"/>
      <c r="O1147" s="91"/>
      <c r="P1147" s="92"/>
      <c r="Q1147" s="94"/>
      <c r="R1147" s="93"/>
      <c r="S1147" s="94"/>
      <c r="T1147" s="94"/>
      <c r="U1147" s="95"/>
      <c r="V1147" s="159"/>
    </row>
    <row r="1148" spans="1:22" ht="12.75">
      <c r="A1148" s="164"/>
      <c r="B1148" s="159"/>
      <c r="C1148" s="159"/>
      <c r="D1148" s="159"/>
      <c r="E1148" s="159"/>
      <c r="F1148" s="159"/>
      <c r="G1148" s="159"/>
      <c r="H1148" s="159"/>
      <c r="I1148" s="159"/>
      <c r="J1148" s="159"/>
      <c r="K1148" s="159"/>
      <c r="L1148" s="159"/>
      <c r="M1148" s="90"/>
      <c r="N1148" s="91"/>
      <c r="O1148" s="91"/>
      <c r="P1148" s="96"/>
      <c r="Q1148" s="94"/>
      <c r="R1148" s="94"/>
      <c r="S1148" s="94"/>
      <c r="T1148" s="93"/>
      <c r="U1148" s="97"/>
      <c r="V1148" s="159"/>
    </row>
    <row r="1149" spans="1:22" ht="13.5" thickBot="1">
      <c r="A1149" s="165"/>
      <c r="B1149" s="160"/>
      <c r="C1149" s="160"/>
      <c r="D1149" s="160"/>
      <c r="E1149" s="160"/>
      <c r="F1149" s="160"/>
      <c r="G1149" s="160"/>
      <c r="H1149" s="160"/>
      <c r="I1149" s="160"/>
      <c r="J1149" s="160"/>
      <c r="K1149" s="160"/>
      <c r="L1149" s="160"/>
      <c r="M1149" s="98"/>
      <c r="N1149" s="99"/>
      <c r="O1149" s="100"/>
      <c r="P1149" s="105"/>
      <c r="Q1149" s="102"/>
      <c r="R1149" s="102"/>
      <c r="S1149" s="102"/>
      <c r="T1149" s="103"/>
      <c r="U1149" s="104"/>
      <c r="V1149" s="160"/>
    </row>
    <row r="1150" spans="1:22" ht="12.75">
      <c r="A1150" s="163"/>
      <c r="B1150" s="158"/>
      <c r="C1150" s="166" t="str">
        <f>IFERROR(VLOOKUP(B1150,VALIDACIÓN!A:B,2,FALSE),"INDICAR DISTRITO")</f>
        <v>INDICAR DISTRITO</v>
      </c>
      <c r="D1150" s="158"/>
      <c r="E1150" s="158"/>
      <c r="F1150" s="158"/>
      <c r="G1150" s="158"/>
      <c r="H1150" s="158"/>
      <c r="I1150" s="158"/>
      <c r="J1150" s="161"/>
      <c r="K1150" s="158"/>
      <c r="L1150" s="162" t="str">
        <f>CONCATENATE(H1150," - ",I1150)</f>
        <v xml:space="preserve"> - </v>
      </c>
      <c r="M1150" s="85" t="str">
        <f ca="1">IFERROR(__xludf.DUMMYFUNCTION("IFERROR(ArrayFormula(QUERY(TRIM('VALIDACIÓN'!$C$2:$H1254),""SELECT Col2, Col3, Col4 WHERE Col1='""&amp;L1150&amp;""'"")),""COMPLETAR LOS CAMPOS DE AÑO, CUATRIMESTRE Y ORIENTACIÓN"")"),"COMPLETAR LOS CAMPOS DE AÑO, CUATRIMESTRE Y ORIENTACIÓN")</f>
        <v>COMPLETAR LOS CAMPOS DE AÑO, CUATRIMESTRE Y ORIENTACIÓN</v>
      </c>
      <c r="N1150" s="86"/>
      <c r="O1150" s="86"/>
      <c r="P1150" s="87"/>
      <c r="Q1150" s="88"/>
      <c r="R1150" s="88"/>
      <c r="S1150" s="88"/>
      <c r="T1150" s="88"/>
      <c r="U1150" s="89"/>
      <c r="V1150" s="167"/>
    </row>
    <row r="1151" spans="1:22" ht="12.75">
      <c r="A1151" s="164"/>
      <c r="B1151" s="159"/>
      <c r="C1151" s="159"/>
      <c r="D1151" s="159"/>
      <c r="E1151" s="159"/>
      <c r="F1151" s="159"/>
      <c r="G1151" s="159"/>
      <c r="H1151" s="159"/>
      <c r="I1151" s="159"/>
      <c r="J1151" s="159"/>
      <c r="K1151" s="159"/>
      <c r="L1151" s="159"/>
      <c r="M1151" s="90"/>
      <c r="N1151" s="91"/>
      <c r="O1151" s="91"/>
      <c r="P1151" s="92"/>
      <c r="Q1151" s="94"/>
      <c r="R1151" s="93"/>
      <c r="S1151" s="94"/>
      <c r="T1151" s="94"/>
      <c r="U1151" s="95"/>
      <c r="V1151" s="159"/>
    </row>
    <row r="1152" spans="1:22" ht="12.75">
      <c r="A1152" s="164"/>
      <c r="B1152" s="159"/>
      <c r="C1152" s="159"/>
      <c r="D1152" s="159"/>
      <c r="E1152" s="159"/>
      <c r="F1152" s="159"/>
      <c r="G1152" s="159"/>
      <c r="H1152" s="159"/>
      <c r="I1152" s="159"/>
      <c r="J1152" s="159"/>
      <c r="K1152" s="159"/>
      <c r="L1152" s="159"/>
      <c r="M1152" s="90"/>
      <c r="N1152" s="91"/>
      <c r="O1152" s="91"/>
      <c r="P1152" s="92"/>
      <c r="Q1152" s="94"/>
      <c r="R1152" s="93"/>
      <c r="S1152" s="94"/>
      <c r="T1152" s="94"/>
      <c r="U1152" s="95"/>
      <c r="V1152" s="159"/>
    </row>
    <row r="1153" spans="1:22" ht="12.75">
      <c r="A1153" s="164"/>
      <c r="B1153" s="159"/>
      <c r="C1153" s="159"/>
      <c r="D1153" s="159"/>
      <c r="E1153" s="159"/>
      <c r="F1153" s="159"/>
      <c r="G1153" s="159"/>
      <c r="H1153" s="159"/>
      <c r="I1153" s="159"/>
      <c r="J1153" s="159"/>
      <c r="K1153" s="159"/>
      <c r="L1153" s="159"/>
      <c r="M1153" s="90"/>
      <c r="N1153" s="91"/>
      <c r="O1153" s="91"/>
      <c r="P1153" s="96"/>
      <c r="Q1153" s="94"/>
      <c r="R1153" s="94"/>
      <c r="S1153" s="94"/>
      <c r="T1153" s="93"/>
      <c r="U1153" s="97"/>
      <c r="V1153" s="159"/>
    </row>
    <row r="1154" spans="1:22" ht="13.5" thickBot="1">
      <c r="A1154" s="165"/>
      <c r="B1154" s="160"/>
      <c r="C1154" s="160"/>
      <c r="D1154" s="160"/>
      <c r="E1154" s="160"/>
      <c r="F1154" s="160"/>
      <c r="G1154" s="160"/>
      <c r="H1154" s="160"/>
      <c r="I1154" s="160"/>
      <c r="J1154" s="160"/>
      <c r="K1154" s="160"/>
      <c r="L1154" s="160"/>
      <c r="M1154" s="98"/>
      <c r="N1154" s="99"/>
      <c r="O1154" s="100"/>
      <c r="P1154" s="105"/>
      <c r="Q1154" s="102"/>
      <c r="R1154" s="102"/>
      <c r="S1154" s="102"/>
      <c r="T1154" s="103"/>
      <c r="U1154" s="104"/>
      <c r="V1154" s="160"/>
    </row>
    <row r="1155" spans="1:22" ht="12.75">
      <c r="A1155" s="163"/>
      <c r="B1155" s="158"/>
      <c r="C1155" s="166" t="str">
        <f>IFERROR(VLOOKUP(B1155,VALIDACIÓN!A:B,2,FALSE),"INDICAR DISTRITO")</f>
        <v>INDICAR DISTRITO</v>
      </c>
      <c r="D1155" s="158"/>
      <c r="E1155" s="158"/>
      <c r="F1155" s="158"/>
      <c r="G1155" s="158"/>
      <c r="H1155" s="158"/>
      <c r="I1155" s="158"/>
      <c r="J1155" s="161"/>
      <c r="K1155" s="158"/>
      <c r="L1155" s="162" t="str">
        <f>CONCATENATE(H1155," - ",I1155)</f>
        <v xml:space="preserve"> - </v>
      </c>
      <c r="M1155" s="85" t="str">
        <f ca="1">IFERROR(__xludf.DUMMYFUNCTION("IFERROR(ArrayFormula(QUERY(TRIM('VALIDACIÓN'!$C$2:$H1254),""SELECT Col2, Col3, Col4 WHERE Col1='""&amp;L1155&amp;""'"")),""COMPLETAR LOS CAMPOS DE AÑO, CUATRIMESTRE Y ORIENTACIÓN"")"),"COMPLETAR LOS CAMPOS DE AÑO, CUATRIMESTRE Y ORIENTACIÓN")</f>
        <v>COMPLETAR LOS CAMPOS DE AÑO, CUATRIMESTRE Y ORIENTACIÓN</v>
      </c>
      <c r="N1155" s="86"/>
      <c r="O1155" s="86"/>
      <c r="P1155" s="87"/>
      <c r="Q1155" s="88"/>
      <c r="R1155" s="88"/>
      <c r="S1155" s="88"/>
      <c r="T1155" s="88"/>
      <c r="U1155" s="89"/>
      <c r="V1155" s="167"/>
    </row>
    <row r="1156" spans="1:22" ht="12.75">
      <c r="A1156" s="164"/>
      <c r="B1156" s="159"/>
      <c r="C1156" s="159"/>
      <c r="D1156" s="159"/>
      <c r="E1156" s="159"/>
      <c r="F1156" s="159"/>
      <c r="G1156" s="159"/>
      <c r="H1156" s="159"/>
      <c r="I1156" s="159"/>
      <c r="J1156" s="159"/>
      <c r="K1156" s="159"/>
      <c r="L1156" s="159"/>
      <c r="M1156" s="90"/>
      <c r="N1156" s="91"/>
      <c r="O1156" s="91"/>
      <c r="P1156" s="92"/>
      <c r="Q1156" s="94"/>
      <c r="R1156" s="93"/>
      <c r="S1156" s="94"/>
      <c r="T1156" s="94"/>
      <c r="U1156" s="95"/>
      <c r="V1156" s="159"/>
    </row>
    <row r="1157" spans="1:22" ht="12.75">
      <c r="A1157" s="164"/>
      <c r="B1157" s="159"/>
      <c r="C1157" s="159"/>
      <c r="D1157" s="159"/>
      <c r="E1157" s="159"/>
      <c r="F1157" s="159"/>
      <c r="G1157" s="159"/>
      <c r="H1157" s="159"/>
      <c r="I1157" s="159"/>
      <c r="J1157" s="159"/>
      <c r="K1157" s="159"/>
      <c r="L1157" s="159"/>
      <c r="M1157" s="90"/>
      <c r="N1157" s="91"/>
      <c r="O1157" s="91"/>
      <c r="P1157" s="92"/>
      <c r="Q1157" s="94"/>
      <c r="R1157" s="93"/>
      <c r="S1157" s="94"/>
      <c r="T1157" s="94"/>
      <c r="U1157" s="95"/>
      <c r="V1157" s="159"/>
    </row>
    <row r="1158" spans="1:22" ht="12.75">
      <c r="A1158" s="164"/>
      <c r="B1158" s="159"/>
      <c r="C1158" s="159"/>
      <c r="D1158" s="159"/>
      <c r="E1158" s="159"/>
      <c r="F1158" s="159"/>
      <c r="G1158" s="159"/>
      <c r="H1158" s="159"/>
      <c r="I1158" s="159"/>
      <c r="J1158" s="159"/>
      <c r="K1158" s="159"/>
      <c r="L1158" s="159"/>
      <c r="M1158" s="90"/>
      <c r="N1158" s="91"/>
      <c r="O1158" s="91"/>
      <c r="P1158" s="96"/>
      <c r="Q1158" s="94"/>
      <c r="R1158" s="94"/>
      <c r="S1158" s="94"/>
      <c r="T1158" s="93"/>
      <c r="U1158" s="97"/>
      <c r="V1158" s="159"/>
    </row>
    <row r="1159" spans="1:22" ht="13.5" thickBot="1">
      <c r="A1159" s="165"/>
      <c r="B1159" s="160"/>
      <c r="C1159" s="160"/>
      <c r="D1159" s="160"/>
      <c r="E1159" s="160"/>
      <c r="F1159" s="160"/>
      <c r="G1159" s="160"/>
      <c r="H1159" s="160"/>
      <c r="I1159" s="160"/>
      <c r="J1159" s="160"/>
      <c r="K1159" s="160"/>
      <c r="L1159" s="160"/>
      <c r="M1159" s="98"/>
      <c r="N1159" s="99"/>
      <c r="O1159" s="100"/>
      <c r="P1159" s="105"/>
      <c r="Q1159" s="102"/>
      <c r="R1159" s="102"/>
      <c r="S1159" s="102"/>
      <c r="T1159" s="103"/>
      <c r="U1159" s="104"/>
      <c r="V1159" s="160"/>
    </row>
    <row r="1160" spans="1:22" ht="12.75">
      <c r="A1160" s="163"/>
      <c r="B1160" s="158"/>
      <c r="C1160" s="166" t="str">
        <f>IFERROR(VLOOKUP(B1160,VALIDACIÓN!A:B,2,FALSE),"INDICAR DISTRITO")</f>
        <v>INDICAR DISTRITO</v>
      </c>
      <c r="D1160" s="158"/>
      <c r="E1160" s="158"/>
      <c r="F1160" s="158"/>
      <c r="G1160" s="158"/>
      <c r="H1160" s="158"/>
      <c r="I1160" s="158"/>
      <c r="J1160" s="161"/>
      <c r="K1160" s="158"/>
      <c r="L1160" s="162" t="str">
        <f>CONCATENATE(H1160," - ",I1160)</f>
        <v xml:space="preserve"> - </v>
      </c>
      <c r="M1160" s="85" t="str">
        <f ca="1">IFERROR(__xludf.DUMMYFUNCTION("IFERROR(ArrayFormula(QUERY(TRIM('VALIDACIÓN'!$C$2:$H1254),""SELECT Col2, Col3, Col4 WHERE Col1='""&amp;L1160&amp;""'"")),""COMPLETAR LOS CAMPOS DE AÑO, CUATRIMESTRE Y ORIENTACIÓN"")"),"COMPLETAR LOS CAMPOS DE AÑO, CUATRIMESTRE Y ORIENTACIÓN")</f>
        <v>COMPLETAR LOS CAMPOS DE AÑO, CUATRIMESTRE Y ORIENTACIÓN</v>
      </c>
      <c r="N1160" s="86"/>
      <c r="O1160" s="86"/>
      <c r="P1160" s="87"/>
      <c r="Q1160" s="88"/>
      <c r="R1160" s="88"/>
      <c r="S1160" s="88"/>
      <c r="T1160" s="88"/>
      <c r="U1160" s="89"/>
      <c r="V1160" s="167"/>
    </row>
    <row r="1161" spans="1:22" ht="12.75">
      <c r="A1161" s="164"/>
      <c r="B1161" s="159"/>
      <c r="C1161" s="159"/>
      <c r="D1161" s="159"/>
      <c r="E1161" s="159"/>
      <c r="F1161" s="159"/>
      <c r="G1161" s="159"/>
      <c r="H1161" s="159"/>
      <c r="I1161" s="159"/>
      <c r="J1161" s="159"/>
      <c r="K1161" s="159"/>
      <c r="L1161" s="159"/>
      <c r="M1161" s="90"/>
      <c r="N1161" s="91"/>
      <c r="O1161" s="91"/>
      <c r="P1161" s="92"/>
      <c r="Q1161" s="94"/>
      <c r="R1161" s="93"/>
      <c r="S1161" s="94"/>
      <c r="T1161" s="94"/>
      <c r="U1161" s="95"/>
      <c r="V1161" s="159"/>
    </row>
    <row r="1162" spans="1:22" ht="12.75">
      <c r="A1162" s="164"/>
      <c r="B1162" s="159"/>
      <c r="C1162" s="159"/>
      <c r="D1162" s="159"/>
      <c r="E1162" s="159"/>
      <c r="F1162" s="159"/>
      <c r="G1162" s="159"/>
      <c r="H1162" s="159"/>
      <c r="I1162" s="159"/>
      <c r="J1162" s="159"/>
      <c r="K1162" s="159"/>
      <c r="L1162" s="159"/>
      <c r="M1162" s="90"/>
      <c r="N1162" s="91"/>
      <c r="O1162" s="91"/>
      <c r="P1162" s="92"/>
      <c r="Q1162" s="94"/>
      <c r="R1162" s="93"/>
      <c r="S1162" s="94"/>
      <c r="T1162" s="94"/>
      <c r="U1162" s="95"/>
      <c r="V1162" s="159"/>
    </row>
    <row r="1163" spans="1:22" ht="12.75">
      <c r="A1163" s="164"/>
      <c r="B1163" s="159"/>
      <c r="C1163" s="159"/>
      <c r="D1163" s="159"/>
      <c r="E1163" s="159"/>
      <c r="F1163" s="159"/>
      <c r="G1163" s="159"/>
      <c r="H1163" s="159"/>
      <c r="I1163" s="159"/>
      <c r="J1163" s="159"/>
      <c r="K1163" s="159"/>
      <c r="L1163" s="159"/>
      <c r="M1163" s="90"/>
      <c r="N1163" s="91"/>
      <c r="O1163" s="91"/>
      <c r="P1163" s="96"/>
      <c r="Q1163" s="94"/>
      <c r="R1163" s="94"/>
      <c r="S1163" s="94"/>
      <c r="T1163" s="93"/>
      <c r="U1163" s="97"/>
      <c r="V1163" s="159"/>
    </row>
    <row r="1164" spans="1:22" ht="13.5" thickBot="1">
      <c r="A1164" s="165"/>
      <c r="B1164" s="160"/>
      <c r="C1164" s="160"/>
      <c r="D1164" s="160"/>
      <c r="E1164" s="160"/>
      <c r="F1164" s="160"/>
      <c r="G1164" s="160"/>
      <c r="H1164" s="160"/>
      <c r="I1164" s="160"/>
      <c r="J1164" s="160"/>
      <c r="K1164" s="160"/>
      <c r="L1164" s="160"/>
      <c r="M1164" s="98"/>
      <c r="N1164" s="99"/>
      <c r="O1164" s="100"/>
      <c r="P1164" s="105"/>
      <c r="Q1164" s="102"/>
      <c r="R1164" s="102"/>
      <c r="S1164" s="102"/>
      <c r="T1164" s="103"/>
      <c r="U1164" s="104"/>
      <c r="V1164" s="160"/>
    </row>
    <row r="1165" spans="1:22" ht="12.75">
      <c r="A1165" s="163"/>
      <c r="B1165" s="158"/>
      <c r="C1165" s="166" t="str">
        <f>IFERROR(VLOOKUP(B1165,VALIDACIÓN!A:B,2,FALSE),"INDICAR DISTRITO")</f>
        <v>INDICAR DISTRITO</v>
      </c>
      <c r="D1165" s="158"/>
      <c r="E1165" s="158"/>
      <c r="F1165" s="158"/>
      <c r="G1165" s="158"/>
      <c r="H1165" s="158"/>
      <c r="I1165" s="158"/>
      <c r="J1165" s="161"/>
      <c r="K1165" s="158"/>
      <c r="L1165" s="162" t="str">
        <f>CONCATENATE(H1165," - ",I1165)</f>
        <v xml:space="preserve"> - </v>
      </c>
      <c r="M1165" s="85" t="str">
        <f ca="1">IFERROR(__xludf.DUMMYFUNCTION("IFERROR(ArrayFormula(QUERY(TRIM('VALIDACIÓN'!$C$2:$H1254),""SELECT Col2, Col3, Col4 WHERE Col1='""&amp;L1165&amp;""'"")),""COMPLETAR LOS CAMPOS DE AÑO, CUATRIMESTRE Y ORIENTACIÓN"")"),"COMPLETAR LOS CAMPOS DE AÑO, CUATRIMESTRE Y ORIENTACIÓN")</f>
        <v>COMPLETAR LOS CAMPOS DE AÑO, CUATRIMESTRE Y ORIENTACIÓN</v>
      </c>
      <c r="N1165" s="86"/>
      <c r="O1165" s="86"/>
      <c r="P1165" s="87"/>
      <c r="Q1165" s="88"/>
      <c r="R1165" s="88"/>
      <c r="S1165" s="88"/>
      <c r="T1165" s="88"/>
      <c r="U1165" s="89"/>
      <c r="V1165" s="167"/>
    </row>
    <row r="1166" spans="1:22" ht="12.75">
      <c r="A1166" s="164"/>
      <c r="B1166" s="159"/>
      <c r="C1166" s="159"/>
      <c r="D1166" s="159"/>
      <c r="E1166" s="159"/>
      <c r="F1166" s="159"/>
      <c r="G1166" s="159"/>
      <c r="H1166" s="159"/>
      <c r="I1166" s="159"/>
      <c r="J1166" s="159"/>
      <c r="K1166" s="159"/>
      <c r="L1166" s="159"/>
      <c r="M1166" s="90"/>
      <c r="N1166" s="91"/>
      <c r="O1166" s="91"/>
      <c r="P1166" s="92"/>
      <c r="Q1166" s="94"/>
      <c r="R1166" s="93"/>
      <c r="S1166" s="94"/>
      <c r="T1166" s="94"/>
      <c r="U1166" s="95"/>
      <c r="V1166" s="159"/>
    </row>
    <row r="1167" spans="1:22" ht="12.75">
      <c r="A1167" s="164"/>
      <c r="B1167" s="159"/>
      <c r="C1167" s="159"/>
      <c r="D1167" s="159"/>
      <c r="E1167" s="159"/>
      <c r="F1167" s="159"/>
      <c r="G1167" s="159"/>
      <c r="H1167" s="159"/>
      <c r="I1167" s="159"/>
      <c r="J1167" s="159"/>
      <c r="K1167" s="159"/>
      <c r="L1167" s="159"/>
      <c r="M1167" s="90"/>
      <c r="N1167" s="91"/>
      <c r="O1167" s="91"/>
      <c r="P1167" s="92"/>
      <c r="Q1167" s="94"/>
      <c r="R1167" s="93"/>
      <c r="S1167" s="94"/>
      <c r="T1167" s="94"/>
      <c r="U1167" s="95"/>
      <c r="V1167" s="159"/>
    </row>
    <row r="1168" spans="1:22" ht="12.75">
      <c r="A1168" s="164"/>
      <c r="B1168" s="159"/>
      <c r="C1168" s="159"/>
      <c r="D1168" s="159"/>
      <c r="E1168" s="159"/>
      <c r="F1168" s="159"/>
      <c r="G1168" s="159"/>
      <c r="H1168" s="159"/>
      <c r="I1168" s="159"/>
      <c r="J1168" s="159"/>
      <c r="K1168" s="159"/>
      <c r="L1168" s="159"/>
      <c r="M1168" s="90"/>
      <c r="N1168" s="91"/>
      <c r="O1168" s="91"/>
      <c r="P1168" s="96"/>
      <c r="Q1168" s="94"/>
      <c r="R1168" s="94"/>
      <c r="S1168" s="94"/>
      <c r="T1168" s="93"/>
      <c r="U1168" s="97"/>
      <c r="V1168" s="159"/>
    </row>
    <row r="1169" spans="1:22" ht="13.5" thickBot="1">
      <c r="A1169" s="165"/>
      <c r="B1169" s="160"/>
      <c r="C1169" s="160"/>
      <c r="D1169" s="160"/>
      <c r="E1169" s="160"/>
      <c r="F1169" s="160"/>
      <c r="G1169" s="160"/>
      <c r="H1169" s="160"/>
      <c r="I1169" s="160"/>
      <c r="J1169" s="160"/>
      <c r="K1169" s="160"/>
      <c r="L1169" s="160"/>
      <c r="M1169" s="98"/>
      <c r="N1169" s="99"/>
      <c r="O1169" s="100"/>
      <c r="P1169" s="105"/>
      <c r="Q1169" s="102"/>
      <c r="R1169" s="102"/>
      <c r="S1169" s="102"/>
      <c r="T1169" s="103"/>
      <c r="U1169" s="104"/>
      <c r="V1169" s="160"/>
    </row>
    <row r="1170" spans="1:22" ht="12.75">
      <c r="A1170" s="163"/>
      <c r="B1170" s="158"/>
      <c r="C1170" s="166" t="str">
        <f>IFERROR(VLOOKUP(B1170,VALIDACIÓN!A:B,2,FALSE),"INDICAR DISTRITO")</f>
        <v>INDICAR DISTRITO</v>
      </c>
      <c r="D1170" s="158"/>
      <c r="E1170" s="158"/>
      <c r="F1170" s="158"/>
      <c r="G1170" s="158"/>
      <c r="H1170" s="158"/>
      <c r="I1170" s="158"/>
      <c r="J1170" s="161"/>
      <c r="K1170" s="158"/>
      <c r="L1170" s="162" t="str">
        <f>CONCATENATE(H1170," - ",I1170)</f>
        <v xml:space="preserve"> - </v>
      </c>
      <c r="M1170" s="85" t="str">
        <f ca="1">IFERROR(__xludf.DUMMYFUNCTION("IFERROR(ArrayFormula(QUERY(TRIM('VALIDACIÓN'!$C$2:$H1254),""SELECT Col2, Col3, Col4 WHERE Col1='""&amp;L1170&amp;""'"")),""COMPLETAR LOS CAMPOS DE AÑO, CUATRIMESTRE Y ORIENTACIÓN"")"),"COMPLETAR LOS CAMPOS DE AÑO, CUATRIMESTRE Y ORIENTACIÓN")</f>
        <v>COMPLETAR LOS CAMPOS DE AÑO, CUATRIMESTRE Y ORIENTACIÓN</v>
      </c>
      <c r="N1170" s="86"/>
      <c r="O1170" s="86"/>
      <c r="P1170" s="87"/>
      <c r="Q1170" s="88"/>
      <c r="R1170" s="88"/>
      <c r="S1170" s="88"/>
      <c r="T1170" s="88"/>
      <c r="U1170" s="89"/>
      <c r="V1170" s="167"/>
    </row>
    <row r="1171" spans="1:22" ht="12.75">
      <c r="A1171" s="164"/>
      <c r="B1171" s="159"/>
      <c r="C1171" s="159"/>
      <c r="D1171" s="159"/>
      <c r="E1171" s="159"/>
      <c r="F1171" s="159"/>
      <c r="G1171" s="159"/>
      <c r="H1171" s="159"/>
      <c r="I1171" s="159"/>
      <c r="J1171" s="159"/>
      <c r="K1171" s="159"/>
      <c r="L1171" s="159"/>
      <c r="M1171" s="90"/>
      <c r="N1171" s="91"/>
      <c r="O1171" s="91"/>
      <c r="P1171" s="92"/>
      <c r="Q1171" s="94"/>
      <c r="R1171" s="93"/>
      <c r="S1171" s="94"/>
      <c r="T1171" s="94"/>
      <c r="U1171" s="95"/>
      <c r="V1171" s="159"/>
    </row>
    <row r="1172" spans="1:22" ht="12.75">
      <c r="A1172" s="164"/>
      <c r="B1172" s="159"/>
      <c r="C1172" s="159"/>
      <c r="D1172" s="159"/>
      <c r="E1172" s="159"/>
      <c r="F1172" s="159"/>
      <c r="G1172" s="159"/>
      <c r="H1172" s="159"/>
      <c r="I1172" s="159"/>
      <c r="J1172" s="159"/>
      <c r="K1172" s="159"/>
      <c r="L1172" s="159"/>
      <c r="M1172" s="90"/>
      <c r="N1172" s="91"/>
      <c r="O1172" s="91"/>
      <c r="P1172" s="92"/>
      <c r="Q1172" s="94"/>
      <c r="R1172" s="93"/>
      <c r="S1172" s="94"/>
      <c r="T1172" s="94"/>
      <c r="U1172" s="95"/>
      <c r="V1172" s="159"/>
    </row>
    <row r="1173" spans="1:22" ht="12.75">
      <c r="A1173" s="164"/>
      <c r="B1173" s="159"/>
      <c r="C1173" s="159"/>
      <c r="D1173" s="159"/>
      <c r="E1173" s="159"/>
      <c r="F1173" s="159"/>
      <c r="G1173" s="159"/>
      <c r="H1173" s="159"/>
      <c r="I1173" s="159"/>
      <c r="J1173" s="159"/>
      <c r="K1173" s="159"/>
      <c r="L1173" s="159"/>
      <c r="M1173" s="90"/>
      <c r="N1173" s="91"/>
      <c r="O1173" s="91"/>
      <c r="P1173" s="96"/>
      <c r="Q1173" s="94"/>
      <c r="R1173" s="94"/>
      <c r="S1173" s="94"/>
      <c r="T1173" s="93"/>
      <c r="U1173" s="97"/>
      <c r="V1173" s="159"/>
    </row>
    <row r="1174" spans="1:22" ht="13.5" thickBot="1">
      <c r="A1174" s="165"/>
      <c r="B1174" s="160"/>
      <c r="C1174" s="160"/>
      <c r="D1174" s="160"/>
      <c r="E1174" s="160"/>
      <c r="F1174" s="160"/>
      <c r="G1174" s="160"/>
      <c r="H1174" s="160"/>
      <c r="I1174" s="160"/>
      <c r="J1174" s="160"/>
      <c r="K1174" s="160"/>
      <c r="L1174" s="160"/>
      <c r="M1174" s="98"/>
      <c r="N1174" s="99"/>
      <c r="O1174" s="100"/>
      <c r="P1174" s="105"/>
      <c r="Q1174" s="102"/>
      <c r="R1174" s="102"/>
      <c r="S1174" s="102"/>
      <c r="T1174" s="103"/>
      <c r="U1174" s="104"/>
      <c r="V1174" s="160"/>
    </row>
    <row r="1175" spans="1:22" ht="12.75">
      <c r="A1175" s="163"/>
      <c r="B1175" s="158"/>
      <c r="C1175" s="166" t="str">
        <f>IFERROR(VLOOKUP(B1175,VALIDACIÓN!A:B,2,FALSE),"INDICAR DISTRITO")</f>
        <v>INDICAR DISTRITO</v>
      </c>
      <c r="D1175" s="158"/>
      <c r="E1175" s="158"/>
      <c r="F1175" s="158"/>
      <c r="G1175" s="158"/>
      <c r="H1175" s="158"/>
      <c r="I1175" s="158"/>
      <c r="J1175" s="161"/>
      <c r="K1175" s="158"/>
      <c r="L1175" s="162" t="str">
        <f>CONCATENATE(H1175," - ",I1175)</f>
        <v xml:space="preserve"> - </v>
      </c>
      <c r="M1175" s="85" t="str">
        <f ca="1">IFERROR(__xludf.DUMMYFUNCTION("IFERROR(ArrayFormula(QUERY(TRIM('VALIDACIÓN'!$C$2:$H1254),""SELECT Col2, Col3, Col4 WHERE Col1='""&amp;L1175&amp;""'"")),""COMPLETAR LOS CAMPOS DE AÑO, CUATRIMESTRE Y ORIENTACIÓN"")"),"COMPLETAR LOS CAMPOS DE AÑO, CUATRIMESTRE Y ORIENTACIÓN")</f>
        <v>COMPLETAR LOS CAMPOS DE AÑO, CUATRIMESTRE Y ORIENTACIÓN</v>
      </c>
      <c r="N1175" s="86"/>
      <c r="O1175" s="86"/>
      <c r="P1175" s="87"/>
      <c r="Q1175" s="88"/>
      <c r="R1175" s="88"/>
      <c r="S1175" s="88"/>
      <c r="T1175" s="88"/>
      <c r="U1175" s="89"/>
      <c r="V1175" s="167"/>
    </row>
    <row r="1176" spans="1:22" ht="12.75">
      <c r="A1176" s="164"/>
      <c r="B1176" s="159"/>
      <c r="C1176" s="159"/>
      <c r="D1176" s="159"/>
      <c r="E1176" s="159"/>
      <c r="F1176" s="159"/>
      <c r="G1176" s="159"/>
      <c r="H1176" s="159"/>
      <c r="I1176" s="159"/>
      <c r="J1176" s="159"/>
      <c r="K1176" s="159"/>
      <c r="L1176" s="159"/>
      <c r="M1176" s="90"/>
      <c r="N1176" s="91"/>
      <c r="O1176" s="91"/>
      <c r="P1176" s="92"/>
      <c r="Q1176" s="94"/>
      <c r="R1176" s="93"/>
      <c r="S1176" s="94"/>
      <c r="T1176" s="94"/>
      <c r="U1176" s="95"/>
      <c r="V1176" s="159"/>
    </row>
    <row r="1177" spans="1:22" ht="12.75">
      <c r="A1177" s="164"/>
      <c r="B1177" s="159"/>
      <c r="C1177" s="159"/>
      <c r="D1177" s="159"/>
      <c r="E1177" s="159"/>
      <c r="F1177" s="159"/>
      <c r="G1177" s="159"/>
      <c r="H1177" s="159"/>
      <c r="I1177" s="159"/>
      <c r="J1177" s="159"/>
      <c r="K1177" s="159"/>
      <c r="L1177" s="159"/>
      <c r="M1177" s="90"/>
      <c r="N1177" s="91"/>
      <c r="O1177" s="91"/>
      <c r="P1177" s="92"/>
      <c r="Q1177" s="94"/>
      <c r="R1177" s="93"/>
      <c r="S1177" s="94"/>
      <c r="T1177" s="94"/>
      <c r="U1177" s="95"/>
      <c r="V1177" s="159"/>
    </row>
    <row r="1178" spans="1:22" ht="12.75">
      <c r="A1178" s="164"/>
      <c r="B1178" s="159"/>
      <c r="C1178" s="159"/>
      <c r="D1178" s="159"/>
      <c r="E1178" s="159"/>
      <c r="F1178" s="159"/>
      <c r="G1178" s="159"/>
      <c r="H1178" s="159"/>
      <c r="I1178" s="159"/>
      <c r="J1178" s="159"/>
      <c r="K1178" s="159"/>
      <c r="L1178" s="159"/>
      <c r="M1178" s="90"/>
      <c r="N1178" s="91"/>
      <c r="O1178" s="91"/>
      <c r="P1178" s="96"/>
      <c r="Q1178" s="94"/>
      <c r="R1178" s="94"/>
      <c r="S1178" s="94"/>
      <c r="T1178" s="93"/>
      <c r="U1178" s="97"/>
      <c r="V1178" s="159"/>
    </row>
    <row r="1179" spans="1:22" ht="13.5" thickBot="1">
      <c r="A1179" s="165"/>
      <c r="B1179" s="160"/>
      <c r="C1179" s="160"/>
      <c r="D1179" s="160"/>
      <c r="E1179" s="160"/>
      <c r="F1179" s="160"/>
      <c r="G1179" s="160"/>
      <c r="H1179" s="160"/>
      <c r="I1179" s="160"/>
      <c r="J1179" s="160"/>
      <c r="K1179" s="160"/>
      <c r="L1179" s="160"/>
      <c r="M1179" s="98"/>
      <c r="N1179" s="99"/>
      <c r="O1179" s="100"/>
      <c r="P1179" s="105"/>
      <c r="Q1179" s="102"/>
      <c r="R1179" s="102"/>
      <c r="S1179" s="102"/>
      <c r="T1179" s="103"/>
      <c r="U1179" s="104"/>
      <c r="V1179" s="160"/>
    </row>
    <row r="1180" spans="1:22" ht="12.75">
      <c r="A1180" s="163"/>
      <c r="B1180" s="158"/>
      <c r="C1180" s="166" t="str">
        <f>IFERROR(VLOOKUP(B1180,VALIDACIÓN!A:B,2,FALSE),"INDICAR DISTRITO")</f>
        <v>INDICAR DISTRITO</v>
      </c>
      <c r="D1180" s="158"/>
      <c r="E1180" s="158"/>
      <c r="F1180" s="158"/>
      <c r="G1180" s="158"/>
      <c r="H1180" s="158"/>
      <c r="I1180" s="158"/>
      <c r="J1180" s="161"/>
      <c r="K1180" s="158"/>
      <c r="L1180" s="162" t="str">
        <f>CONCATENATE(H1180," - ",I1180)</f>
        <v xml:space="preserve"> - </v>
      </c>
      <c r="M1180" s="85" t="str">
        <f ca="1">IFERROR(__xludf.DUMMYFUNCTION("IFERROR(ArrayFormula(QUERY(TRIM('VALIDACIÓN'!$C$2:$H1254),""SELECT Col2, Col3, Col4 WHERE Col1='""&amp;L1180&amp;""'"")),""COMPLETAR LOS CAMPOS DE AÑO, CUATRIMESTRE Y ORIENTACIÓN"")"),"COMPLETAR LOS CAMPOS DE AÑO, CUATRIMESTRE Y ORIENTACIÓN")</f>
        <v>COMPLETAR LOS CAMPOS DE AÑO, CUATRIMESTRE Y ORIENTACIÓN</v>
      </c>
      <c r="N1180" s="86"/>
      <c r="O1180" s="86"/>
      <c r="P1180" s="87"/>
      <c r="Q1180" s="88"/>
      <c r="R1180" s="88"/>
      <c r="S1180" s="88"/>
      <c r="T1180" s="88"/>
      <c r="U1180" s="89"/>
      <c r="V1180" s="167"/>
    </row>
    <row r="1181" spans="1:22" ht="12.75">
      <c r="A1181" s="164"/>
      <c r="B1181" s="159"/>
      <c r="C1181" s="159"/>
      <c r="D1181" s="159"/>
      <c r="E1181" s="159"/>
      <c r="F1181" s="159"/>
      <c r="G1181" s="159"/>
      <c r="H1181" s="159"/>
      <c r="I1181" s="159"/>
      <c r="J1181" s="159"/>
      <c r="K1181" s="159"/>
      <c r="L1181" s="159"/>
      <c r="M1181" s="90"/>
      <c r="N1181" s="91"/>
      <c r="O1181" s="91"/>
      <c r="P1181" s="92"/>
      <c r="Q1181" s="94"/>
      <c r="R1181" s="93"/>
      <c r="S1181" s="94"/>
      <c r="T1181" s="94"/>
      <c r="U1181" s="95"/>
      <c r="V1181" s="159"/>
    </row>
    <row r="1182" spans="1:22" ht="12.75">
      <c r="A1182" s="164"/>
      <c r="B1182" s="159"/>
      <c r="C1182" s="159"/>
      <c r="D1182" s="159"/>
      <c r="E1182" s="159"/>
      <c r="F1182" s="159"/>
      <c r="G1182" s="159"/>
      <c r="H1182" s="159"/>
      <c r="I1182" s="159"/>
      <c r="J1182" s="159"/>
      <c r="K1182" s="159"/>
      <c r="L1182" s="159"/>
      <c r="M1182" s="90"/>
      <c r="N1182" s="91"/>
      <c r="O1182" s="91"/>
      <c r="P1182" s="92"/>
      <c r="Q1182" s="94"/>
      <c r="R1182" s="93"/>
      <c r="S1182" s="94"/>
      <c r="T1182" s="94"/>
      <c r="U1182" s="95"/>
      <c r="V1182" s="159"/>
    </row>
    <row r="1183" spans="1:22" ht="12.75">
      <c r="A1183" s="164"/>
      <c r="B1183" s="159"/>
      <c r="C1183" s="159"/>
      <c r="D1183" s="159"/>
      <c r="E1183" s="159"/>
      <c r="F1183" s="159"/>
      <c r="G1183" s="159"/>
      <c r="H1183" s="159"/>
      <c r="I1183" s="159"/>
      <c r="J1183" s="159"/>
      <c r="K1183" s="159"/>
      <c r="L1183" s="159"/>
      <c r="M1183" s="90"/>
      <c r="N1183" s="91"/>
      <c r="O1183" s="91"/>
      <c r="P1183" s="96"/>
      <c r="Q1183" s="94"/>
      <c r="R1183" s="94"/>
      <c r="S1183" s="94"/>
      <c r="T1183" s="93"/>
      <c r="U1183" s="97"/>
      <c r="V1183" s="159"/>
    </row>
    <row r="1184" spans="1:22" ht="13.5" thickBot="1">
      <c r="A1184" s="165"/>
      <c r="B1184" s="160"/>
      <c r="C1184" s="160"/>
      <c r="D1184" s="160"/>
      <c r="E1184" s="160"/>
      <c r="F1184" s="160"/>
      <c r="G1184" s="160"/>
      <c r="H1184" s="160"/>
      <c r="I1184" s="160"/>
      <c r="J1184" s="160"/>
      <c r="K1184" s="160"/>
      <c r="L1184" s="160"/>
      <c r="M1184" s="98"/>
      <c r="N1184" s="99"/>
      <c r="O1184" s="100"/>
      <c r="P1184" s="105"/>
      <c r="Q1184" s="102"/>
      <c r="R1184" s="102"/>
      <c r="S1184" s="102"/>
      <c r="T1184" s="103"/>
      <c r="U1184" s="104"/>
      <c r="V1184" s="160"/>
    </row>
    <row r="1185" spans="1:22" ht="12.75">
      <c r="A1185" s="163"/>
      <c r="B1185" s="158"/>
      <c r="C1185" s="166" t="str">
        <f>IFERROR(VLOOKUP(B1185,VALIDACIÓN!A:B,2,FALSE),"INDICAR DISTRITO")</f>
        <v>INDICAR DISTRITO</v>
      </c>
      <c r="D1185" s="158"/>
      <c r="E1185" s="158"/>
      <c r="F1185" s="158"/>
      <c r="G1185" s="158"/>
      <c r="H1185" s="158"/>
      <c r="I1185" s="158"/>
      <c r="J1185" s="161"/>
      <c r="K1185" s="158"/>
      <c r="L1185" s="162" t="str">
        <f>CONCATENATE(H1185," - ",I1185)</f>
        <v xml:space="preserve"> - </v>
      </c>
      <c r="M1185" s="85" t="str">
        <f ca="1">IFERROR(__xludf.DUMMYFUNCTION("IFERROR(ArrayFormula(QUERY(TRIM('VALIDACIÓN'!$C$2:$H1254),""SELECT Col2, Col3, Col4 WHERE Col1='""&amp;L1185&amp;""'"")),""COMPLETAR LOS CAMPOS DE AÑO, CUATRIMESTRE Y ORIENTACIÓN"")"),"COMPLETAR LOS CAMPOS DE AÑO, CUATRIMESTRE Y ORIENTACIÓN")</f>
        <v>COMPLETAR LOS CAMPOS DE AÑO, CUATRIMESTRE Y ORIENTACIÓN</v>
      </c>
      <c r="N1185" s="86"/>
      <c r="O1185" s="86"/>
      <c r="P1185" s="87"/>
      <c r="Q1185" s="88"/>
      <c r="R1185" s="88"/>
      <c r="S1185" s="88"/>
      <c r="T1185" s="88"/>
      <c r="U1185" s="89"/>
      <c r="V1185" s="167"/>
    </row>
    <row r="1186" spans="1:22" ht="12.75">
      <c r="A1186" s="164"/>
      <c r="B1186" s="159"/>
      <c r="C1186" s="159"/>
      <c r="D1186" s="159"/>
      <c r="E1186" s="159"/>
      <c r="F1186" s="159"/>
      <c r="G1186" s="159"/>
      <c r="H1186" s="159"/>
      <c r="I1186" s="159"/>
      <c r="J1186" s="159"/>
      <c r="K1186" s="159"/>
      <c r="L1186" s="159"/>
      <c r="M1186" s="90"/>
      <c r="N1186" s="91"/>
      <c r="O1186" s="91"/>
      <c r="P1186" s="92"/>
      <c r="Q1186" s="94"/>
      <c r="R1186" s="93"/>
      <c r="S1186" s="94"/>
      <c r="T1186" s="94"/>
      <c r="U1186" s="95"/>
      <c r="V1186" s="159"/>
    </row>
    <row r="1187" spans="1:22" ht="12.75">
      <c r="A1187" s="164"/>
      <c r="B1187" s="159"/>
      <c r="C1187" s="159"/>
      <c r="D1187" s="159"/>
      <c r="E1187" s="159"/>
      <c r="F1187" s="159"/>
      <c r="G1187" s="159"/>
      <c r="H1187" s="159"/>
      <c r="I1187" s="159"/>
      <c r="J1187" s="159"/>
      <c r="K1187" s="159"/>
      <c r="L1187" s="159"/>
      <c r="M1187" s="90"/>
      <c r="N1187" s="91"/>
      <c r="O1187" s="91"/>
      <c r="P1187" s="92"/>
      <c r="Q1187" s="94"/>
      <c r="R1187" s="93"/>
      <c r="S1187" s="94"/>
      <c r="T1187" s="94"/>
      <c r="U1187" s="95"/>
      <c r="V1187" s="159"/>
    </row>
    <row r="1188" spans="1:22" ht="12.75">
      <c r="A1188" s="164"/>
      <c r="B1188" s="159"/>
      <c r="C1188" s="159"/>
      <c r="D1188" s="159"/>
      <c r="E1188" s="159"/>
      <c r="F1188" s="159"/>
      <c r="G1188" s="159"/>
      <c r="H1188" s="159"/>
      <c r="I1188" s="159"/>
      <c r="J1188" s="159"/>
      <c r="K1188" s="159"/>
      <c r="L1188" s="159"/>
      <c r="M1188" s="90"/>
      <c r="N1188" s="91"/>
      <c r="O1188" s="91"/>
      <c r="P1188" s="96"/>
      <c r="Q1188" s="94"/>
      <c r="R1188" s="94"/>
      <c r="S1188" s="94"/>
      <c r="T1188" s="93"/>
      <c r="U1188" s="97"/>
      <c r="V1188" s="159"/>
    </row>
    <row r="1189" spans="1:22" ht="13.5" thickBot="1">
      <c r="A1189" s="165"/>
      <c r="B1189" s="160"/>
      <c r="C1189" s="160"/>
      <c r="D1189" s="160"/>
      <c r="E1189" s="160"/>
      <c r="F1189" s="160"/>
      <c r="G1189" s="160"/>
      <c r="H1189" s="160"/>
      <c r="I1189" s="160"/>
      <c r="J1189" s="160"/>
      <c r="K1189" s="160"/>
      <c r="L1189" s="160"/>
      <c r="M1189" s="98"/>
      <c r="N1189" s="99"/>
      <c r="O1189" s="100"/>
      <c r="P1189" s="105"/>
      <c r="Q1189" s="102"/>
      <c r="R1189" s="102"/>
      <c r="S1189" s="102"/>
      <c r="T1189" s="103"/>
      <c r="U1189" s="104"/>
      <c r="V1189" s="160"/>
    </row>
    <row r="1190" spans="1:22" ht="12.75">
      <c r="A1190" s="163"/>
      <c r="B1190" s="158"/>
      <c r="C1190" s="166" t="str">
        <f>IFERROR(VLOOKUP(B1190,VALIDACIÓN!A:B,2,FALSE),"INDICAR DISTRITO")</f>
        <v>INDICAR DISTRITO</v>
      </c>
      <c r="D1190" s="158"/>
      <c r="E1190" s="158"/>
      <c r="F1190" s="158"/>
      <c r="G1190" s="158"/>
      <c r="H1190" s="158"/>
      <c r="I1190" s="158"/>
      <c r="J1190" s="161"/>
      <c r="K1190" s="158"/>
      <c r="L1190" s="162" t="str">
        <f>CONCATENATE(H1190," - ",I1190)</f>
        <v xml:space="preserve"> - </v>
      </c>
      <c r="M1190" s="85" t="str">
        <f ca="1">IFERROR(__xludf.DUMMYFUNCTION("IFERROR(ArrayFormula(QUERY(TRIM('VALIDACIÓN'!$C$2:$H1254),""SELECT Col2, Col3, Col4 WHERE Col1='""&amp;L1190&amp;""'"")),""COMPLETAR LOS CAMPOS DE AÑO, CUATRIMESTRE Y ORIENTACIÓN"")"),"COMPLETAR LOS CAMPOS DE AÑO, CUATRIMESTRE Y ORIENTACIÓN")</f>
        <v>COMPLETAR LOS CAMPOS DE AÑO, CUATRIMESTRE Y ORIENTACIÓN</v>
      </c>
      <c r="N1190" s="86"/>
      <c r="O1190" s="86"/>
      <c r="P1190" s="87"/>
      <c r="Q1190" s="88"/>
      <c r="R1190" s="88"/>
      <c r="S1190" s="88"/>
      <c r="T1190" s="88"/>
      <c r="U1190" s="89"/>
      <c r="V1190" s="167"/>
    </row>
    <row r="1191" spans="1:22" ht="12.75">
      <c r="A1191" s="164"/>
      <c r="B1191" s="159"/>
      <c r="C1191" s="159"/>
      <c r="D1191" s="159"/>
      <c r="E1191" s="159"/>
      <c r="F1191" s="159"/>
      <c r="G1191" s="159"/>
      <c r="H1191" s="159"/>
      <c r="I1191" s="159"/>
      <c r="J1191" s="159"/>
      <c r="K1191" s="159"/>
      <c r="L1191" s="159"/>
      <c r="M1191" s="90"/>
      <c r="N1191" s="91"/>
      <c r="O1191" s="91"/>
      <c r="P1191" s="92"/>
      <c r="Q1191" s="94"/>
      <c r="R1191" s="93"/>
      <c r="S1191" s="94"/>
      <c r="T1191" s="94"/>
      <c r="U1191" s="95"/>
      <c r="V1191" s="159"/>
    </row>
    <row r="1192" spans="1:22" ht="12.75">
      <c r="A1192" s="164"/>
      <c r="B1192" s="159"/>
      <c r="C1192" s="159"/>
      <c r="D1192" s="159"/>
      <c r="E1192" s="159"/>
      <c r="F1192" s="159"/>
      <c r="G1192" s="159"/>
      <c r="H1192" s="159"/>
      <c r="I1192" s="159"/>
      <c r="J1192" s="159"/>
      <c r="K1192" s="159"/>
      <c r="L1192" s="159"/>
      <c r="M1192" s="90"/>
      <c r="N1192" s="91"/>
      <c r="O1192" s="91"/>
      <c r="P1192" s="92"/>
      <c r="Q1192" s="94"/>
      <c r="R1192" s="93"/>
      <c r="S1192" s="94"/>
      <c r="T1192" s="94"/>
      <c r="U1192" s="95"/>
      <c r="V1192" s="159"/>
    </row>
    <row r="1193" spans="1:22" ht="12.75">
      <c r="A1193" s="164"/>
      <c r="B1193" s="159"/>
      <c r="C1193" s="159"/>
      <c r="D1193" s="159"/>
      <c r="E1193" s="159"/>
      <c r="F1193" s="159"/>
      <c r="G1193" s="159"/>
      <c r="H1193" s="159"/>
      <c r="I1193" s="159"/>
      <c r="J1193" s="159"/>
      <c r="K1193" s="159"/>
      <c r="L1193" s="159"/>
      <c r="M1193" s="90"/>
      <c r="N1193" s="91"/>
      <c r="O1193" s="91"/>
      <c r="P1193" s="96"/>
      <c r="Q1193" s="94"/>
      <c r="R1193" s="94"/>
      <c r="S1193" s="94"/>
      <c r="T1193" s="93"/>
      <c r="U1193" s="97"/>
      <c r="V1193" s="159"/>
    </row>
    <row r="1194" spans="1:22" ht="13.5" thickBot="1">
      <c r="A1194" s="165"/>
      <c r="B1194" s="160"/>
      <c r="C1194" s="160"/>
      <c r="D1194" s="160"/>
      <c r="E1194" s="160"/>
      <c r="F1194" s="160"/>
      <c r="G1194" s="160"/>
      <c r="H1194" s="160"/>
      <c r="I1194" s="160"/>
      <c r="J1194" s="160"/>
      <c r="K1194" s="160"/>
      <c r="L1194" s="160"/>
      <c r="M1194" s="98"/>
      <c r="N1194" s="99"/>
      <c r="O1194" s="100"/>
      <c r="P1194" s="105"/>
      <c r="Q1194" s="102"/>
      <c r="R1194" s="102"/>
      <c r="S1194" s="102"/>
      <c r="T1194" s="103"/>
      <c r="U1194" s="104"/>
      <c r="V1194" s="160"/>
    </row>
    <row r="1195" spans="1:22" ht="12.75">
      <c r="A1195" s="163"/>
      <c r="B1195" s="158"/>
      <c r="C1195" s="166" t="str">
        <f>IFERROR(VLOOKUP(B1195,VALIDACIÓN!A:B,2,FALSE),"INDICAR DISTRITO")</f>
        <v>INDICAR DISTRITO</v>
      </c>
      <c r="D1195" s="158"/>
      <c r="E1195" s="158"/>
      <c r="F1195" s="158"/>
      <c r="G1195" s="158"/>
      <c r="H1195" s="158"/>
      <c r="I1195" s="158"/>
      <c r="J1195" s="161"/>
      <c r="K1195" s="158"/>
      <c r="L1195" s="162" t="str">
        <f>CONCATENATE(H1195," - ",I1195)</f>
        <v xml:space="preserve"> - </v>
      </c>
      <c r="M1195" s="85" t="str">
        <f ca="1">IFERROR(__xludf.DUMMYFUNCTION("IFERROR(ArrayFormula(QUERY(TRIM('VALIDACIÓN'!$C$2:$H1254),""SELECT Col2, Col3, Col4 WHERE Col1='""&amp;L1195&amp;""'"")),""COMPLETAR LOS CAMPOS DE AÑO, CUATRIMESTRE Y ORIENTACIÓN"")"),"COMPLETAR LOS CAMPOS DE AÑO, CUATRIMESTRE Y ORIENTACIÓN")</f>
        <v>COMPLETAR LOS CAMPOS DE AÑO, CUATRIMESTRE Y ORIENTACIÓN</v>
      </c>
      <c r="N1195" s="86"/>
      <c r="O1195" s="86"/>
      <c r="P1195" s="87"/>
      <c r="Q1195" s="88"/>
      <c r="R1195" s="88"/>
      <c r="S1195" s="88"/>
      <c r="T1195" s="88"/>
      <c r="U1195" s="89"/>
      <c r="V1195" s="167"/>
    </row>
    <row r="1196" spans="1:22" ht="12.75">
      <c r="A1196" s="164"/>
      <c r="B1196" s="159"/>
      <c r="C1196" s="159"/>
      <c r="D1196" s="159"/>
      <c r="E1196" s="159"/>
      <c r="F1196" s="159"/>
      <c r="G1196" s="159"/>
      <c r="H1196" s="159"/>
      <c r="I1196" s="159"/>
      <c r="J1196" s="159"/>
      <c r="K1196" s="159"/>
      <c r="L1196" s="159"/>
      <c r="M1196" s="90"/>
      <c r="N1196" s="91"/>
      <c r="O1196" s="91"/>
      <c r="P1196" s="92"/>
      <c r="Q1196" s="94"/>
      <c r="R1196" s="93"/>
      <c r="S1196" s="94"/>
      <c r="T1196" s="94"/>
      <c r="U1196" s="95"/>
      <c r="V1196" s="159"/>
    </row>
    <row r="1197" spans="1:22" ht="12.75">
      <c r="A1197" s="164"/>
      <c r="B1197" s="159"/>
      <c r="C1197" s="159"/>
      <c r="D1197" s="159"/>
      <c r="E1197" s="159"/>
      <c r="F1197" s="159"/>
      <c r="G1197" s="159"/>
      <c r="H1197" s="159"/>
      <c r="I1197" s="159"/>
      <c r="J1197" s="159"/>
      <c r="K1197" s="159"/>
      <c r="L1197" s="159"/>
      <c r="M1197" s="90"/>
      <c r="N1197" s="91"/>
      <c r="O1197" s="91"/>
      <c r="P1197" s="92"/>
      <c r="Q1197" s="94"/>
      <c r="R1197" s="93"/>
      <c r="S1197" s="94"/>
      <c r="T1197" s="94"/>
      <c r="U1197" s="95"/>
      <c r="V1197" s="159"/>
    </row>
    <row r="1198" spans="1:22" ht="12.75">
      <c r="A1198" s="164"/>
      <c r="B1198" s="159"/>
      <c r="C1198" s="159"/>
      <c r="D1198" s="159"/>
      <c r="E1198" s="159"/>
      <c r="F1198" s="159"/>
      <c r="G1198" s="159"/>
      <c r="H1198" s="159"/>
      <c r="I1198" s="159"/>
      <c r="J1198" s="159"/>
      <c r="K1198" s="159"/>
      <c r="L1198" s="159"/>
      <c r="M1198" s="90"/>
      <c r="N1198" s="91"/>
      <c r="O1198" s="91"/>
      <c r="P1198" s="96"/>
      <c r="Q1198" s="94"/>
      <c r="R1198" s="94"/>
      <c r="S1198" s="94"/>
      <c r="T1198" s="93"/>
      <c r="U1198" s="97"/>
      <c r="V1198" s="159"/>
    </row>
    <row r="1199" spans="1:22" ht="13.5" thickBot="1">
      <c r="A1199" s="165"/>
      <c r="B1199" s="160"/>
      <c r="C1199" s="160"/>
      <c r="D1199" s="160"/>
      <c r="E1199" s="160"/>
      <c r="F1199" s="160"/>
      <c r="G1199" s="160"/>
      <c r="H1199" s="160"/>
      <c r="I1199" s="160"/>
      <c r="J1199" s="160"/>
      <c r="K1199" s="160"/>
      <c r="L1199" s="160"/>
      <c r="M1199" s="98"/>
      <c r="N1199" s="99"/>
      <c r="O1199" s="100"/>
      <c r="P1199" s="105"/>
      <c r="Q1199" s="102"/>
      <c r="R1199" s="102"/>
      <c r="S1199" s="102"/>
      <c r="T1199" s="103"/>
      <c r="U1199" s="104"/>
      <c r="V1199" s="160"/>
    </row>
    <row r="1200" spans="1:22" ht="12.75">
      <c r="A1200" s="163"/>
      <c r="B1200" s="158"/>
      <c r="C1200" s="166" t="str">
        <f>IFERROR(VLOOKUP(B1200,VALIDACIÓN!A:B,2,FALSE),"INDICAR DISTRITO")</f>
        <v>INDICAR DISTRITO</v>
      </c>
      <c r="D1200" s="158"/>
      <c r="E1200" s="158"/>
      <c r="F1200" s="158"/>
      <c r="G1200" s="158"/>
      <c r="H1200" s="158"/>
      <c r="I1200" s="158"/>
      <c r="J1200" s="161"/>
      <c r="K1200" s="158"/>
      <c r="L1200" s="162" t="str">
        <f>CONCATENATE(H1200," - ",I1200)</f>
        <v xml:space="preserve"> - </v>
      </c>
      <c r="M1200" s="85" t="str">
        <f ca="1">IFERROR(__xludf.DUMMYFUNCTION("IFERROR(ArrayFormula(QUERY(TRIM('VALIDACIÓN'!$C$2:$H1254),""SELECT Col2, Col3, Col4 WHERE Col1='""&amp;L1200&amp;""'"")),""COMPLETAR LOS CAMPOS DE AÑO, CUATRIMESTRE Y ORIENTACIÓN"")"),"COMPLETAR LOS CAMPOS DE AÑO, CUATRIMESTRE Y ORIENTACIÓN")</f>
        <v>COMPLETAR LOS CAMPOS DE AÑO, CUATRIMESTRE Y ORIENTACIÓN</v>
      </c>
      <c r="N1200" s="86"/>
      <c r="O1200" s="86"/>
      <c r="P1200" s="87"/>
      <c r="Q1200" s="88"/>
      <c r="R1200" s="88"/>
      <c r="S1200" s="88"/>
      <c r="T1200" s="88"/>
      <c r="U1200" s="89"/>
      <c r="V1200" s="167"/>
    </row>
    <row r="1201" spans="1:22" ht="12.75">
      <c r="A1201" s="164"/>
      <c r="B1201" s="159"/>
      <c r="C1201" s="159"/>
      <c r="D1201" s="159"/>
      <c r="E1201" s="159"/>
      <c r="F1201" s="159"/>
      <c r="G1201" s="159"/>
      <c r="H1201" s="159"/>
      <c r="I1201" s="159"/>
      <c r="J1201" s="159"/>
      <c r="K1201" s="159"/>
      <c r="L1201" s="159"/>
      <c r="M1201" s="90"/>
      <c r="N1201" s="91"/>
      <c r="O1201" s="91"/>
      <c r="P1201" s="92"/>
      <c r="Q1201" s="94"/>
      <c r="R1201" s="93"/>
      <c r="S1201" s="94"/>
      <c r="T1201" s="94"/>
      <c r="U1201" s="95"/>
      <c r="V1201" s="159"/>
    </row>
    <row r="1202" spans="1:22" ht="12.75">
      <c r="A1202" s="164"/>
      <c r="B1202" s="159"/>
      <c r="C1202" s="159"/>
      <c r="D1202" s="159"/>
      <c r="E1202" s="159"/>
      <c r="F1202" s="159"/>
      <c r="G1202" s="159"/>
      <c r="H1202" s="159"/>
      <c r="I1202" s="159"/>
      <c r="J1202" s="159"/>
      <c r="K1202" s="159"/>
      <c r="L1202" s="159"/>
      <c r="M1202" s="90"/>
      <c r="N1202" s="91"/>
      <c r="O1202" s="91"/>
      <c r="P1202" s="92"/>
      <c r="Q1202" s="94"/>
      <c r="R1202" s="93"/>
      <c r="S1202" s="94"/>
      <c r="T1202" s="94"/>
      <c r="U1202" s="95"/>
      <c r="V1202" s="159"/>
    </row>
    <row r="1203" spans="1:22" ht="12.75">
      <c r="A1203" s="164"/>
      <c r="B1203" s="159"/>
      <c r="C1203" s="159"/>
      <c r="D1203" s="159"/>
      <c r="E1203" s="159"/>
      <c r="F1203" s="159"/>
      <c r="G1203" s="159"/>
      <c r="H1203" s="159"/>
      <c r="I1203" s="159"/>
      <c r="J1203" s="159"/>
      <c r="K1203" s="159"/>
      <c r="L1203" s="159"/>
      <c r="M1203" s="90"/>
      <c r="N1203" s="91"/>
      <c r="O1203" s="91"/>
      <c r="P1203" s="96"/>
      <c r="Q1203" s="94"/>
      <c r="R1203" s="94"/>
      <c r="S1203" s="94"/>
      <c r="T1203" s="93"/>
      <c r="U1203" s="97"/>
      <c r="V1203" s="159"/>
    </row>
    <row r="1204" spans="1:22" ht="13.5" thickBot="1">
      <c r="A1204" s="165"/>
      <c r="B1204" s="160"/>
      <c r="C1204" s="160"/>
      <c r="D1204" s="160"/>
      <c r="E1204" s="160"/>
      <c r="F1204" s="160"/>
      <c r="G1204" s="160"/>
      <c r="H1204" s="160"/>
      <c r="I1204" s="160"/>
      <c r="J1204" s="160"/>
      <c r="K1204" s="160"/>
      <c r="L1204" s="160"/>
      <c r="M1204" s="98"/>
      <c r="N1204" s="99"/>
      <c r="O1204" s="100"/>
      <c r="P1204" s="105"/>
      <c r="Q1204" s="102"/>
      <c r="R1204" s="102"/>
      <c r="S1204" s="102"/>
      <c r="T1204" s="103"/>
      <c r="U1204" s="104"/>
      <c r="V1204" s="160"/>
    </row>
    <row r="1205" spans="1:22" ht="12.75">
      <c r="A1205" s="163"/>
      <c r="B1205" s="158"/>
      <c r="C1205" s="166" t="str">
        <f>IFERROR(VLOOKUP(B1205,VALIDACIÓN!A:B,2,FALSE),"INDICAR DISTRITO")</f>
        <v>INDICAR DISTRITO</v>
      </c>
      <c r="D1205" s="158"/>
      <c r="E1205" s="158"/>
      <c r="F1205" s="158"/>
      <c r="G1205" s="158"/>
      <c r="H1205" s="158"/>
      <c r="I1205" s="158"/>
      <c r="J1205" s="161"/>
      <c r="K1205" s="158"/>
      <c r="L1205" s="162" t="str">
        <f>CONCATENATE(H1205," - ",I1205)</f>
        <v xml:space="preserve"> - </v>
      </c>
      <c r="M1205" s="85" t="str">
        <f ca="1">IFERROR(__xludf.DUMMYFUNCTION("IFERROR(ArrayFormula(QUERY(TRIM('VALIDACIÓN'!$C$2:$H1254),""SELECT Col2, Col3, Col4 WHERE Col1='""&amp;L1205&amp;""'"")),""COMPLETAR LOS CAMPOS DE AÑO, CUATRIMESTRE Y ORIENTACIÓN"")"),"COMPLETAR LOS CAMPOS DE AÑO, CUATRIMESTRE Y ORIENTACIÓN")</f>
        <v>COMPLETAR LOS CAMPOS DE AÑO, CUATRIMESTRE Y ORIENTACIÓN</v>
      </c>
      <c r="N1205" s="86"/>
      <c r="O1205" s="86"/>
      <c r="P1205" s="87"/>
      <c r="Q1205" s="88"/>
      <c r="R1205" s="88"/>
      <c r="S1205" s="88"/>
      <c r="T1205" s="88"/>
      <c r="U1205" s="89"/>
      <c r="V1205" s="167"/>
    </row>
    <row r="1206" spans="1:22" ht="12.75">
      <c r="A1206" s="164"/>
      <c r="B1206" s="159"/>
      <c r="C1206" s="159"/>
      <c r="D1206" s="159"/>
      <c r="E1206" s="159"/>
      <c r="F1206" s="159"/>
      <c r="G1206" s="159"/>
      <c r="H1206" s="159"/>
      <c r="I1206" s="159"/>
      <c r="J1206" s="159"/>
      <c r="K1206" s="159"/>
      <c r="L1206" s="159"/>
      <c r="M1206" s="90"/>
      <c r="N1206" s="91"/>
      <c r="O1206" s="91"/>
      <c r="P1206" s="92"/>
      <c r="Q1206" s="94"/>
      <c r="R1206" s="93"/>
      <c r="S1206" s="94"/>
      <c r="T1206" s="94"/>
      <c r="U1206" s="95"/>
      <c r="V1206" s="159"/>
    </row>
    <row r="1207" spans="1:22" ht="12.75">
      <c r="A1207" s="164"/>
      <c r="B1207" s="159"/>
      <c r="C1207" s="159"/>
      <c r="D1207" s="159"/>
      <c r="E1207" s="159"/>
      <c r="F1207" s="159"/>
      <c r="G1207" s="159"/>
      <c r="H1207" s="159"/>
      <c r="I1207" s="159"/>
      <c r="J1207" s="159"/>
      <c r="K1207" s="159"/>
      <c r="L1207" s="159"/>
      <c r="M1207" s="90"/>
      <c r="N1207" s="91"/>
      <c r="O1207" s="91"/>
      <c r="P1207" s="92"/>
      <c r="Q1207" s="94"/>
      <c r="R1207" s="93"/>
      <c r="S1207" s="94"/>
      <c r="T1207" s="94"/>
      <c r="U1207" s="95"/>
      <c r="V1207" s="159"/>
    </row>
    <row r="1208" spans="1:22" ht="12.75">
      <c r="A1208" s="164"/>
      <c r="B1208" s="159"/>
      <c r="C1208" s="159"/>
      <c r="D1208" s="159"/>
      <c r="E1208" s="159"/>
      <c r="F1208" s="159"/>
      <c r="G1208" s="159"/>
      <c r="H1208" s="159"/>
      <c r="I1208" s="159"/>
      <c r="J1208" s="159"/>
      <c r="K1208" s="159"/>
      <c r="L1208" s="159"/>
      <c r="M1208" s="90"/>
      <c r="N1208" s="91"/>
      <c r="O1208" s="91"/>
      <c r="P1208" s="96"/>
      <c r="Q1208" s="94"/>
      <c r="R1208" s="94"/>
      <c r="S1208" s="94"/>
      <c r="T1208" s="93"/>
      <c r="U1208" s="97"/>
      <c r="V1208" s="159"/>
    </row>
    <row r="1209" spans="1:22" ht="13.5" thickBot="1">
      <c r="A1209" s="165"/>
      <c r="B1209" s="160"/>
      <c r="C1209" s="160"/>
      <c r="D1209" s="160"/>
      <c r="E1209" s="160"/>
      <c r="F1209" s="160"/>
      <c r="G1209" s="160"/>
      <c r="H1209" s="160"/>
      <c r="I1209" s="160"/>
      <c r="J1209" s="160"/>
      <c r="K1209" s="160"/>
      <c r="L1209" s="160"/>
      <c r="M1209" s="98"/>
      <c r="N1209" s="99"/>
      <c r="O1209" s="100"/>
      <c r="P1209" s="105"/>
      <c r="Q1209" s="102"/>
      <c r="R1209" s="102"/>
      <c r="S1209" s="102"/>
      <c r="T1209" s="103"/>
      <c r="U1209" s="104"/>
      <c r="V1209" s="160"/>
    </row>
    <row r="1210" spans="1:22" ht="12.75">
      <c r="A1210" s="163"/>
      <c r="B1210" s="158"/>
      <c r="C1210" s="166" t="str">
        <f>IFERROR(VLOOKUP(B1210,VALIDACIÓN!A:B,2,FALSE),"INDICAR DISTRITO")</f>
        <v>INDICAR DISTRITO</v>
      </c>
      <c r="D1210" s="158"/>
      <c r="E1210" s="158"/>
      <c r="F1210" s="158"/>
      <c r="G1210" s="158"/>
      <c r="H1210" s="158"/>
      <c r="I1210" s="158"/>
      <c r="J1210" s="161"/>
      <c r="K1210" s="158"/>
      <c r="L1210" s="162" t="str">
        <f>CONCATENATE(H1210," - ",I1210)</f>
        <v xml:space="preserve"> - </v>
      </c>
      <c r="M1210" s="85" t="str">
        <f ca="1">IFERROR(__xludf.DUMMYFUNCTION("IFERROR(ArrayFormula(QUERY(TRIM('VALIDACIÓN'!$C$2:$H1254),""SELECT Col2, Col3, Col4 WHERE Col1='""&amp;L1210&amp;""'"")),""COMPLETAR LOS CAMPOS DE AÑO, CUATRIMESTRE Y ORIENTACIÓN"")"),"COMPLETAR LOS CAMPOS DE AÑO, CUATRIMESTRE Y ORIENTACIÓN")</f>
        <v>COMPLETAR LOS CAMPOS DE AÑO, CUATRIMESTRE Y ORIENTACIÓN</v>
      </c>
      <c r="N1210" s="86"/>
      <c r="O1210" s="86"/>
      <c r="P1210" s="87"/>
      <c r="Q1210" s="88"/>
      <c r="R1210" s="88"/>
      <c r="S1210" s="88"/>
      <c r="T1210" s="88"/>
      <c r="U1210" s="89"/>
      <c r="V1210" s="167"/>
    </row>
    <row r="1211" spans="1:22" ht="12.75">
      <c r="A1211" s="164"/>
      <c r="B1211" s="159"/>
      <c r="C1211" s="159"/>
      <c r="D1211" s="159"/>
      <c r="E1211" s="159"/>
      <c r="F1211" s="159"/>
      <c r="G1211" s="159"/>
      <c r="H1211" s="159"/>
      <c r="I1211" s="159"/>
      <c r="J1211" s="159"/>
      <c r="K1211" s="159"/>
      <c r="L1211" s="159"/>
      <c r="M1211" s="90"/>
      <c r="N1211" s="91"/>
      <c r="O1211" s="91"/>
      <c r="P1211" s="92"/>
      <c r="Q1211" s="94"/>
      <c r="R1211" s="93"/>
      <c r="S1211" s="94"/>
      <c r="T1211" s="94"/>
      <c r="U1211" s="95"/>
      <c r="V1211" s="159"/>
    </row>
    <row r="1212" spans="1:22" ht="12.75">
      <c r="A1212" s="164"/>
      <c r="B1212" s="159"/>
      <c r="C1212" s="159"/>
      <c r="D1212" s="159"/>
      <c r="E1212" s="159"/>
      <c r="F1212" s="159"/>
      <c r="G1212" s="159"/>
      <c r="H1212" s="159"/>
      <c r="I1212" s="159"/>
      <c r="J1212" s="159"/>
      <c r="K1212" s="159"/>
      <c r="L1212" s="159"/>
      <c r="M1212" s="90"/>
      <c r="N1212" s="91"/>
      <c r="O1212" s="91"/>
      <c r="P1212" s="92"/>
      <c r="Q1212" s="94"/>
      <c r="R1212" s="93"/>
      <c r="S1212" s="94"/>
      <c r="T1212" s="94"/>
      <c r="U1212" s="95"/>
      <c r="V1212" s="159"/>
    </row>
    <row r="1213" spans="1:22" ht="12.75">
      <c r="A1213" s="164"/>
      <c r="B1213" s="159"/>
      <c r="C1213" s="159"/>
      <c r="D1213" s="159"/>
      <c r="E1213" s="159"/>
      <c r="F1213" s="159"/>
      <c r="G1213" s="159"/>
      <c r="H1213" s="159"/>
      <c r="I1213" s="159"/>
      <c r="J1213" s="159"/>
      <c r="K1213" s="159"/>
      <c r="L1213" s="159"/>
      <c r="M1213" s="90"/>
      <c r="N1213" s="91"/>
      <c r="O1213" s="91"/>
      <c r="P1213" s="96"/>
      <c r="Q1213" s="94"/>
      <c r="R1213" s="94"/>
      <c r="S1213" s="94"/>
      <c r="T1213" s="93"/>
      <c r="U1213" s="97"/>
      <c r="V1213" s="159"/>
    </row>
    <row r="1214" spans="1:22" ht="13.5" thickBot="1">
      <c r="A1214" s="165"/>
      <c r="B1214" s="160"/>
      <c r="C1214" s="160"/>
      <c r="D1214" s="160"/>
      <c r="E1214" s="160"/>
      <c r="F1214" s="160"/>
      <c r="G1214" s="160"/>
      <c r="H1214" s="160"/>
      <c r="I1214" s="160"/>
      <c r="J1214" s="160"/>
      <c r="K1214" s="160"/>
      <c r="L1214" s="160"/>
      <c r="M1214" s="98"/>
      <c r="N1214" s="99"/>
      <c r="O1214" s="100"/>
      <c r="P1214" s="105"/>
      <c r="Q1214" s="102"/>
      <c r="R1214" s="102"/>
      <c r="S1214" s="102"/>
      <c r="T1214" s="103"/>
      <c r="U1214" s="104"/>
      <c r="V1214" s="160"/>
    </row>
    <row r="1215" spans="1:22" ht="12.75">
      <c r="A1215" s="163"/>
      <c r="B1215" s="158"/>
      <c r="C1215" s="166" t="str">
        <f>IFERROR(VLOOKUP(B1215,VALIDACIÓN!A:B,2,FALSE),"INDICAR DISTRITO")</f>
        <v>INDICAR DISTRITO</v>
      </c>
      <c r="D1215" s="158"/>
      <c r="E1215" s="158"/>
      <c r="F1215" s="158"/>
      <c r="G1215" s="158"/>
      <c r="H1215" s="158"/>
      <c r="I1215" s="158"/>
      <c r="J1215" s="161"/>
      <c r="K1215" s="158"/>
      <c r="L1215" s="162" t="str">
        <f>CONCATENATE(H1215," - ",I1215)</f>
        <v xml:space="preserve"> - </v>
      </c>
      <c r="M1215" s="85" t="str">
        <f ca="1">IFERROR(__xludf.DUMMYFUNCTION("IFERROR(ArrayFormula(QUERY(TRIM('VALIDACIÓN'!$C$2:$H1254),""SELECT Col2, Col3, Col4 WHERE Col1='""&amp;L1215&amp;""'"")),""COMPLETAR LOS CAMPOS DE AÑO, CUATRIMESTRE Y ORIENTACIÓN"")"),"COMPLETAR LOS CAMPOS DE AÑO, CUATRIMESTRE Y ORIENTACIÓN")</f>
        <v>COMPLETAR LOS CAMPOS DE AÑO, CUATRIMESTRE Y ORIENTACIÓN</v>
      </c>
      <c r="N1215" s="86"/>
      <c r="O1215" s="86"/>
      <c r="P1215" s="87"/>
      <c r="Q1215" s="88"/>
      <c r="R1215" s="88"/>
      <c r="S1215" s="88"/>
      <c r="T1215" s="88"/>
      <c r="U1215" s="89"/>
      <c r="V1215" s="167"/>
    </row>
    <row r="1216" spans="1:22" ht="12.75">
      <c r="A1216" s="164"/>
      <c r="B1216" s="159"/>
      <c r="C1216" s="159"/>
      <c r="D1216" s="159"/>
      <c r="E1216" s="159"/>
      <c r="F1216" s="159"/>
      <c r="G1216" s="159"/>
      <c r="H1216" s="159"/>
      <c r="I1216" s="159"/>
      <c r="J1216" s="159"/>
      <c r="K1216" s="159"/>
      <c r="L1216" s="159"/>
      <c r="M1216" s="90"/>
      <c r="N1216" s="91"/>
      <c r="O1216" s="91"/>
      <c r="P1216" s="92"/>
      <c r="Q1216" s="94"/>
      <c r="R1216" s="93"/>
      <c r="S1216" s="94"/>
      <c r="T1216" s="94"/>
      <c r="U1216" s="95"/>
      <c r="V1216" s="159"/>
    </row>
    <row r="1217" spans="1:22" ht="12.75">
      <c r="A1217" s="164"/>
      <c r="B1217" s="159"/>
      <c r="C1217" s="159"/>
      <c r="D1217" s="159"/>
      <c r="E1217" s="159"/>
      <c r="F1217" s="159"/>
      <c r="G1217" s="159"/>
      <c r="H1217" s="159"/>
      <c r="I1217" s="159"/>
      <c r="J1217" s="159"/>
      <c r="K1217" s="159"/>
      <c r="L1217" s="159"/>
      <c r="M1217" s="90"/>
      <c r="N1217" s="91"/>
      <c r="O1217" s="91"/>
      <c r="P1217" s="92"/>
      <c r="Q1217" s="94"/>
      <c r="R1217" s="93"/>
      <c r="S1217" s="94"/>
      <c r="T1217" s="94"/>
      <c r="U1217" s="95"/>
      <c r="V1217" s="159"/>
    </row>
    <row r="1218" spans="1:22" ht="12.75">
      <c r="A1218" s="164"/>
      <c r="B1218" s="159"/>
      <c r="C1218" s="159"/>
      <c r="D1218" s="159"/>
      <c r="E1218" s="159"/>
      <c r="F1218" s="159"/>
      <c r="G1218" s="159"/>
      <c r="H1218" s="159"/>
      <c r="I1218" s="159"/>
      <c r="J1218" s="159"/>
      <c r="K1218" s="159"/>
      <c r="L1218" s="159"/>
      <c r="M1218" s="90"/>
      <c r="N1218" s="91"/>
      <c r="O1218" s="91"/>
      <c r="P1218" s="96"/>
      <c r="Q1218" s="94"/>
      <c r="R1218" s="94"/>
      <c r="S1218" s="94"/>
      <c r="T1218" s="93"/>
      <c r="U1218" s="97"/>
      <c r="V1218" s="159"/>
    </row>
    <row r="1219" spans="1:22" ht="13.5" thickBot="1">
      <c r="A1219" s="165"/>
      <c r="B1219" s="160"/>
      <c r="C1219" s="160"/>
      <c r="D1219" s="160"/>
      <c r="E1219" s="160"/>
      <c r="F1219" s="160"/>
      <c r="G1219" s="160"/>
      <c r="H1219" s="160"/>
      <c r="I1219" s="160"/>
      <c r="J1219" s="160"/>
      <c r="K1219" s="160"/>
      <c r="L1219" s="160"/>
      <c r="M1219" s="98"/>
      <c r="N1219" s="99"/>
      <c r="O1219" s="100"/>
      <c r="P1219" s="105"/>
      <c r="Q1219" s="102"/>
      <c r="R1219" s="102"/>
      <c r="S1219" s="102"/>
      <c r="T1219" s="103"/>
      <c r="U1219" s="104"/>
      <c r="V1219" s="160"/>
    </row>
    <row r="1220" spans="1:22" ht="12.75">
      <c r="A1220" s="163"/>
      <c r="B1220" s="158"/>
      <c r="C1220" s="166" t="str">
        <f>IFERROR(VLOOKUP(B1220,VALIDACIÓN!A:B,2,FALSE),"INDICAR DISTRITO")</f>
        <v>INDICAR DISTRITO</v>
      </c>
      <c r="D1220" s="158"/>
      <c r="E1220" s="158"/>
      <c r="F1220" s="158"/>
      <c r="G1220" s="158"/>
      <c r="H1220" s="158"/>
      <c r="I1220" s="158"/>
      <c r="J1220" s="161"/>
      <c r="K1220" s="158"/>
      <c r="L1220" s="162" t="str">
        <f>CONCATENATE(H1220," - ",I1220)</f>
        <v xml:space="preserve"> - </v>
      </c>
      <c r="M1220" s="85" t="str">
        <f ca="1">IFERROR(__xludf.DUMMYFUNCTION("IFERROR(ArrayFormula(QUERY(TRIM('VALIDACIÓN'!$C$2:$H1254),""SELECT Col2, Col3, Col4 WHERE Col1='""&amp;L1220&amp;""'"")),""COMPLETAR LOS CAMPOS DE AÑO, CUATRIMESTRE Y ORIENTACIÓN"")"),"COMPLETAR LOS CAMPOS DE AÑO, CUATRIMESTRE Y ORIENTACIÓN")</f>
        <v>COMPLETAR LOS CAMPOS DE AÑO, CUATRIMESTRE Y ORIENTACIÓN</v>
      </c>
      <c r="N1220" s="86"/>
      <c r="O1220" s="86"/>
      <c r="P1220" s="87"/>
      <c r="Q1220" s="88"/>
      <c r="R1220" s="88"/>
      <c r="S1220" s="88"/>
      <c r="T1220" s="88"/>
      <c r="U1220" s="89"/>
      <c r="V1220" s="167"/>
    </row>
    <row r="1221" spans="1:22" ht="12.75">
      <c r="A1221" s="164"/>
      <c r="B1221" s="159"/>
      <c r="C1221" s="159"/>
      <c r="D1221" s="159"/>
      <c r="E1221" s="159"/>
      <c r="F1221" s="159"/>
      <c r="G1221" s="159"/>
      <c r="H1221" s="159"/>
      <c r="I1221" s="159"/>
      <c r="J1221" s="159"/>
      <c r="K1221" s="159"/>
      <c r="L1221" s="159"/>
      <c r="M1221" s="90"/>
      <c r="N1221" s="91"/>
      <c r="O1221" s="91"/>
      <c r="P1221" s="92"/>
      <c r="Q1221" s="94"/>
      <c r="R1221" s="93"/>
      <c r="S1221" s="94"/>
      <c r="T1221" s="94"/>
      <c r="U1221" s="95"/>
      <c r="V1221" s="159"/>
    </row>
    <row r="1222" spans="1:22" ht="12.75">
      <c r="A1222" s="164"/>
      <c r="B1222" s="159"/>
      <c r="C1222" s="159"/>
      <c r="D1222" s="159"/>
      <c r="E1222" s="159"/>
      <c r="F1222" s="159"/>
      <c r="G1222" s="159"/>
      <c r="H1222" s="159"/>
      <c r="I1222" s="159"/>
      <c r="J1222" s="159"/>
      <c r="K1222" s="159"/>
      <c r="L1222" s="159"/>
      <c r="M1222" s="90"/>
      <c r="N1222" s="91"/>
      <c r="O1222" s="91"/>
      <c r="P1222" s="92"/>
      <c r="Q1222" s="94"/>
      <c r="R1222" s="93"/>
      <c r="S1222" s="94"/>
      <c r="T1222" s="94"/>
      <c r="U1222" s="95"/>
      <c r="V1222" s="159"/>
    </row>
    <row r="1223" spans="1:22" ht="12.75">
      <c r="A1223" s="164"/>
      <c r="B1223" s="159"/>
      <c r="C1223" s="159"/>
      <c r="D1223" s="159"/>
      <c r="E1223" s="159"/>
      <c r="F1223" s="159"/>
      <c r="G1223" s="159"/>
      <c r="H1223" s="159"/>
      <c r="I1223" s="159"/>
      <c r="J1223" s="159"/>
      <c r="K1223" s="159"/>
      <c r="L1223" s="159"/>
      <c r="M1223" s="90"/>
      <c r="N1223" s="91"/>
      <c r="O1223" s="91"/>
      <c r="P1223" s="96"/>
      <c r="Q1223" s="94"/>
      <c r="R1223" s="94"/>
      <c r="S1223" s="94"/>
      <c r="T1223" s="93"/>
      <c r="U1223" s="97"/>
      <c r="V1223" s="159"/>
    </row>
    <row r="1224" spans="1:22" ht="13.5" thickBot="1">
      <c r="A1224" s="165"/>
      <c r="B1224" s="160"/>
      <c r="C1224" s="160"/>
      <c r="D1224" s="160"/>
      <c r="E1224" s="160"/>
      <c r="F1224" s="160"/>
      <c r="G1224" s="160"/>
      <c r="H1224" s="160"/>
      <c r="I1224" s="160"/>
      <c r="J1224" s="160"/>
      <c r="K1224" s="160"/>
      <c r="L1224" s="160"/>
      <c r="M1224" s="98"/>
      <c r="N1224" s="99"/>
      <c r="O1224" s="100"/>
      <c r="P1224" s="105"/>
      <c r="Q1224" s="102"/>
      <c r="R1224" s="102"/>
      <c r="S1224" s="102"/>
      <c r="T1224" s="103"/>
      <c r="U1224" s="104"/>
      <c r="V1224" s="160"/>
    </row>
    <row r="1225" spans="1:22" ht="12.75">
      <c r="A1225" s="163"/>
      <c r="B1225" s="158"/>
      <c r="C1225" s="166" t="str">
        <f>IFERROR(VLOOKUP(B1225,VALIDACIÓN!A:B,2,FALSE),"INDICAR DISTRITO")</f>
        <v>INDICAR DISTRITO</v>
      </c>
      <c r="D1225" s="158"/>
      <c r="E1225" s="158"/>
      <c r="F1225" s="158"/>
      <c r="G1225" s="158"/>
      <c r="H1225" s="158"/>
      <c r="I1225" s="158"/>
      <c r="J1225" s="161"/>
      <c r="K1225" s="158"/>
      <c r="L1225" s="162" t="str">
        <f>CONCATENATE(H1225," - ",I1225)</f>
        <v xml:space="preserve"> - </v>
      </c>
      <c r="M1225" s="85" t="str">
        <f ca="1">IFERROR(__xludf.DUMMYFUNCTION("IFERROR(ArrayFormula(QUERY(TRIM('VALIDACIÓN'!$C$2:$H1254),""SELECT Col2, Col3, Col4 WHERE Col1='""&amp;L1225&amp;""'"")),""COMPLETAR LOS CAMPOS DE AÑO, CUATRIMESTRE Y ORIENTACIÓN"")"),"COMPLETAR LOS CAMPOS DE AÑO, CUATRIMESTRE Y ORIENTACIÓN")</f>
        <v>COMPLETAR LOS CAMPOS DE AÑO, CUATRIMESTRE Y ORIENTACIÓN</v>
      </c>
      <c r="N1225" s="86"/>
      <c r="O1225" s="86"/>
      <c r="P1225" s="87"/>
      <c r="Q1225" s="88"/>
      <c r="R1225" s="88"/>
      <c r="S1225" s="88"/>
      <c r="T1225" s="88"/>
      <c r="U1225" s="89"/>
      <c r="V1225" s="167"/>
    </row>
    <row r="1226" spans="1:22" ht="12.75">
      <c r="A1226" s="164"/>
      <c r="B1226" s="159"/>
      <c r="C1226" s="159"/>
      <c r="D1226" s="159"/>
      <c r="E1226" s="159"/>
      <c r="F1226" s="159"/>
      <c r="G1226" s="159"/>
      <c r="H1226" s="159"/>
      <c r="I1226" s="159"/>
      <c r="J1226" s="159"/>
      <c r="K1226" s="159"/>
      <c r="L1226" s="159"/>
      <c r="M1226" s="90"/>
      <c r="N1226" s="91"/>
      <c r="O1226" s="91"/>
      <c r="P1226" s="92"/>
      <c r="Q1226" s="94"/>
      <c r="R1226" s="93"/>
      <c r="S1226" s="94"/>
      <c r="T1226" s="94"/>
      <c r="U1226" s="95"/>
      <c r="V1226" s="159"/>
    </row>
    <row r="1227" spans="1:22" ht="12.75">
      <c r="A1227" s="164"/>
      <c r="B1227" s="159"/>
      <c r="C1227" s="159"/>
      <c r="D1227" s="159"/>
      <c r="E1227" s="159"/>
      <c r="F1227" s="159"/>
      <c r="G1227" s="159"/>
      <c r="H1227" s="159"/>
      <c r="I1227" s="159"/>
      <c r="J1227" s="159"/>
      <c r="K1227" s="159"/>
      <c r="L1227" s="159"/>
      <c r="M1227" s="90"/>
      <c r="N1227" s="91"/>
      <c r="O1227" s="91"/>
      <c r="P1227" s="92"/>
      <c r="Q1227" s="94"/>
      <c r="R1227" s="93"/>
      <c r="S1227" s="94"/>
      <c r="T1227" s="94"/>
      <c r="U1227" s="95"/>
      <c r="V1227" s="159"/>
    </row>
    <row r="1228" spans="1:22" ht="12.75">
      <c r="A1228" s="164"/>
      <c r="B1228" s="159"/>
      <c r="C1228" s="159"/>
      <c r="D1228" s="159"/>
      <c r="E1228" s="159"/>
      <c r="F1228" s="159"/>
      <c r="G1228" s="159"/>
      <c r="H1228" s="159"/>
      <c r="I1228" s="159"/>
      <c r="J1228" s="159"/>
      <c r="K1228" s="159"/>
      <c r="L1228" s="159"/>
      <c r="M1228" s="90"/>
      <c r="N1228" s="91"/>
      <c r="O1228" s="91"/>
      <c r="P1228" s="96"/>
      <c r="Q1228" s="94"/>
      <c r="R1228" s="94"/>
      <c r="S1228" s="94"/>
      <c r="T1228" s="93"/>
      <c r="U1228" s="97"/>
      <c r="V1228" s="159"/>
    </row>
    <row r="1229" spans="1:22" ht="13.5" thickBot="1">
      <c r="A1229" s="165"/>
      <c r="B1229" s="160"/>
      <c r="C1229" s="160"/>
      <c r="D1229" s="160"/>
      <c r="E1229" s="160"/>
      <c r="F1229" s="160"/>
      <c r="G1229" s="160"/>
      <c r="H1229" s="160"/>
      <c r="I1229" s="160"/>
      <c r="J1229" s="160"/>
      <c r="K1229" s="160"/>
      <c r="L1229" s="160"/>
      <c r="M1229" s="98"/>
      <c r="N1229" s="99"/>
      <c r="O1229" s="100"/>
      <c r="P1229" s="105"/>
      <c r="Q1229" s="102"/>
      <c r="R1229" s="102"/>
      <c r="S1229" s="102"/>
      <c r="T1229" s="103"/>
      <c r="U1229" s="104"/>
      <c r="V1229" s="160"/>
    </row>
    <row r="1230" spans="1:22" ht="12.75">
      <c r="A1230" s="163"/>
      <c r="B1230" s="158"/>
      <c r="C1230" s="166" t="str">
        <f>IFERROR(VLOOKUP(B1230,VALIDACIÓN!A:B,2,FALSE),"INDICAR DISTRITO")</f>
        <v>INDICAR DISTRITO</v>
      </c>
      <c r="D1230" s="158"/>
      <c r="E1230" s="158"/>
      <c r="F1230" s="158"/>
      <c r="G1230" s="158"/>
      <c r="H1230" s="158"/>
      <c r="I1230" s="158"/>
      <c r="J1230" s="161"/>
      <c r="K1230" s="158"/>
      <c r="L1230" s="162" t="str">
        <f>CONCATENATE(H1230," - ",I1230)</f>
        <v xml:space="preserve"> - </v>
      </c>
      <c r="M1230" s="85" t="str">
        <f ca="1">IFERROR(__xludf.DUMMYFUNCTION("IFERROR(ArrayFormula(QUERY(TRIM('VALIDACIÓN'!$C$2:$H1254),""SELECT Col2, Col3, Col4 WHERE Col1='""&amp;L1230&amp;""'"")),""COMPLETAR LOS CAMPOS DE AÑO, CUATRIMESTRE Y ORIENTACIÓN"")"),"COMPLETAR LOS CAMPOS DE AÑO, CUATRIMESTRE Y ORIENTACIÓN")</f>
        <v>COMPLETAR LOS CAMPOS DE AÑO, CUATRIMESTRE Y ORIENTACIÓN</v>
      </c>
      <c r="N1230" s="86"/>
      <c r="O1230" s="86"/>
      <c r="P1230" s="87"/>
      <c r="Q1230" s="88"/>
      <c r="R1230" s="88"/>
      <c r="S1230" s="88"/>
      <c r="T1230" s="88"/>
      <c r="U1230" s="89"/>
      <c r="V1230" s="167"/>
    </row>
    <row r="1231" spans="1:22" ht="12.75">
      <c r="A1231" s="164"/>
      <c r="B1231" s="159"/>
      <c r="C1231" s="159"/>
      <c r="D1231" s="159"/>
      <c r="E1231" s="159"/>
      <c r="F1231" s="159"/>
      <c r="G1231" s="159"/>
      <c r="H1231" s="159"/>
      <c r="I1231" s="159"/>
      <c r="J1231" s="159"/>
      <c r="K1231" s="159"/>
      <c r="L1231" s="159"/>
      <c r="M1231" s="90"/>
      <c r="N1231" s="91"/>
      <c r="O1231" s="91"/>
      <c r="P1231" s="92"/>
      <c r="Q1231" s="94"/>
      <c r="R1231" s="93"/>
      <c r="S1231" s="94"/>
      <c r="T1231" s="94"/>
      <c r="U1231" s="95"/>
      <c r="V1231" s="159"/>
    </row>
    <row r="1232" spans="1:22" ht="12.75">
      <c r="A1232" s="164"/>
      <c r="B1232" s="159"/>
      <c r="C1232" s="159"/>
      <c r="D1232" s="159"/>
      <c r="E1232" s="159"/>
      <c r="F1232" s="159"/>
      <c r="G1232" s="159"/>
      <c r="H1232" s="159"/>
      <c r="I1232" s="159"/>
      <c r="J1232" s="159"/>
      <c r="K1232" s="159"/>
      <c r="L1232" s="159"/>
      <c r="M1232" s="90"/>
      <c r="N1232" s="91"/>
      <c r="O1232" s="91"/>
      <c r="P1232" s="92"/>
      <c r="Q1232" s="94"/>
      <c r="R1232" s="93"/>
      <c r="S1232" s="94"/>
      <c r="T1232" s="94"/>
      <c r="U1232" s="95"/>
      <c r="V1232" s="159"/>
    </row>
    <row r="1233" spans="1:22" ht="12.75">
      <c r="A1233" s="164"/>
      <c r="B1233" s="159"/>
      <c r="C1233" s="159"/>
      <c r="D1233" s="159"/>
      <c r="E1233" s="159"/>
      <c r="F1233" s="159"/>
      <c r="G1233" s="159"/>
      <c r="H1233" s="159"/>
      <c r="I1233" s="159"/>
      <c r="J1233" s="159"/>
      <c r="K1233" s="159"/>
      <c r="L1233" s="159"/>
      <c r="M1233" s="90"/>
      <c r="N1233" s="91"/>
      <c r="O1233" s="91"/>
      <c r="P1233" s="96"/>
      <c r="Q1233" s="94"/>
      <c r="R1233" s="94"/>
      <c r="S1233" s="94"/>
      <c r="T1233" s="93"/>
      <c r="U1233" s="97"/>
      <c r="V1233" s="159"/>
    </row>
    <row r="1234" spans="1:22" ht="13.5" thickBot="1">
      <c r="A1234" s="165"/>
      <c r="B1234" s="160"/>
      <c r="C1234" s="160"/>
      <c r="D1234" s="160"/>
      <c r="E1234" s="160"/>
      <c r="F1234" s="160"/>
      <c r="G1234" s="160"/>
      <c r="H1234" s="160"/>
      <c r="I1234" s="160"/>
      <c r="J1234" s="160"/>
      <c r="K1234" s="160"/>
      <c r="L1234" s="160"/>
      <c r="M1234" s="98"/>
      <c r="N1234" s="99"/>
      <c r="O1234" s="100"/>
      <c r="P1234" s="105"/>
      <c r="Q1234" s="102"/>
      <c r="R1234" s="102"/>
      <c r="S1234" s="102"/>
      <c r="T1234" s="103"/>
      <c r="U1234" s="104"/>
      <c r="V1234" s="160"/>
    </row>
    <row r="1235" spans="1:22" ht="12.75">
      <c r="A1235" s="163"/>
      <c r="B1235" s="158"/>
      <c r="C1235" s="166" t="str">
        <f>IFERROR(VLOOKUP(B1235,VALIDACIÓN!A:B,2,FALSE),"INDICAR DISTRITO")</f>
        <v>INDICAR DISTRITO</v>
      </c>
      <c r="D1235" s="158"/>
      <c r="E1235" s="158"/>
      <c r="F1235" s="158"/>
      <c r="G1235" s="158"/>
      <c r="H1235" s="158"/>
      <c r="I1235" s="158"/>
      <c r="J1235" s="161"/>
      <c r="K1235" s="158"/>
      <c r="L1235" s="162" t="str">
        <f>CONCATENATE(H1235," - ",I1235)</f>
        <v xml:space="preserve"> - </v>
      </c>
      <c r="M1235" s="85" t="str">
        <f ca="1">IFERROR(__xludf.DUMMYFUNCTION("IFERROR(ArrayFormula(QUERY(TRIM('VALIDACIÓN'!$C$2:$H1254),""SELECT Col2, Col3, Col4 WHERE Col1='""&amp;L1235&amp;""'"")),""COMPLETAR LOS CAMPOS DE AÑO, CUATRIMESTRE Y ORIENTACIÓN"")"),"COMPLETAR LOS CAMPOS DE AÑO, CUATRIMESTRE Y ORIENTACIÓN")</f>
        <v>COMPLETAR LOS CAMPOS DE AÑO, CUATRIMESTRE Y ORIENTACIÓN</v>
      </c>
      <c r="N1235" s="86"/>
      <c r="O1235" s="86"/>
      <c r="P1235" s="87"/>
      <c r="Q1235" s="88"/>
      <c r="R1235" s="88"/>
      <c r="S1235" s="88"/>
      <c r="T1235" s="88"/>
      <c r="U1235" s="89"/>
      <c r="V1235" s="167"/>
    </row>
    <row r="1236" spans="1:22" ht="12.75">
      <c r="A1236" s="164"/>
      <c r="B1236" s="159"/>
      <c r="C1236" s="159"/>
      <c r="D1236" s="159"/>
      <c r="E1236" s="159"/>
      <c r="F1236" s="159"/>
      <c r="G1236" s="159"/>
      <c r="H1236" s="159"/>
      <c r="I1236" s="159"/>
      <c r="J1236" s="159"/>
      <c r="K1236" s="159"/>
      <c r="L1236" s="159"/>
      <c r="M1236" s="90"/>
      <c r="N1236" s="91"/>
      <c r="O1236" s="91"/>
      <c r="P1236" s="92"/>
      <c r="Q1236" s="94"/>
      <c r="R1236" s="93"/>
      <c r="S1236" s="94"/>
      <c r="T1236" s="94"/>
      <c r="U1236" s="95"/>
      <c r="V1236" s="159"/>
    </row>
    <row r="1237" spans="1:22" ht="12.75">
      <c r="A1237" s="164"/>
      <c r="B1237" s="159"/>
      <c r="C1237" s="159"/>
      <c r="D1237" s="159"/>
      <c r="E1237" s="159"/>
      <c r="F1237" s="159"/>
      <c r="G1237" s="159"/>
      <c r="H1237" s="159"/>
      <c r="I1237" s="159"/>
      <c r="J1237" s="159"/>
      <c r="K1237" s="159"/>
      <c r="L1237" s="159"/>
      <c r="M1237" s="90"/>
      <c r="N1237" s="91"/>
      <c r="O1237" s="91"/>
      <c r="P1237" s="92"/>
      <c r="Q1237" s="94"/>
      <c r="R1237" s="93"/>
      <c r="S1237" s="94"/>
      <c r="T1237" s="94"/>
      <c r="U1237" s="95"/>
      <c r="V1237" s="159"/>
    </row>
    <row r="1238" spans="1:22" ht="12.75">
      <c r="A1238" s="164"/>
      <c r="B1238" s="159"/>
      <c r="C1238" s="159"/>
      <c r="D1238" s="159"/>
      <c r="E1238" s="159"/>
      <c r="F1238" s="159"/>
      <c r="G1238" s="159"/>
      <c r="H1238" s="159"/>
      <c r="I1238" s="159"/>
      <c r="J1238" s="159"/>
      <c r="K1238" s="159"/>
      <c r="L1238" s="159"/>
      <c r="M1238" s="90"/>
      <c r="N1238" s="91"/>
      <c r="O1238" s="91"/>
      <c r="P1238" s="96"/>
      <c r="Q1238" s="94"/>
      <c r="R1238" s="94"/>
      <c r="S1238" s="94"/>
      <c r="T1238" s="93"/>
      <c r="U1238" s="97"/>
      <c r="V1238" s="159"/>
    </row>
    <row r="1239" spans="1:22" ht="13.5" thickBot="1">
      <c r="A1239" s="165"/>
      <c r="B1239" s="160"/>
      <c r="C1239" s="160"/>
      <c r="D1239" s="160"/>
      <c r="E1239" s="160"/>
      <c r="F1239" s="160"/>
      <c r="G1239" s="160"/>
      <c r="H1239" s="160"/>
      <c r="I1239" s="160"/>
      <c r="J1239" s="160"/>
      <c r="K1239" s="160"/>
      <c r="L1239" s="160"/>
      <c r="M1239" s="98"/>
      <c r="N1239" s="99"/>
      <c r="O1239" s="100"/>
      <c r="P1239" s="105"/>
      <c r="Q1239" s="102"/>
      <c r="R1239" s="102"/>
      <c r="S1239" s="102"/>
      <c r="T1239" s="103"/>
      <c r="U1239" s="104"/>
      <c r="V1239" s="160"/>
    </row>
    <row r="1240" spans="1:22" ht="12.75">
      <c r="A1240" s="163"/>
      <c r="B1240" s="158"/>
      <c r="C1240" s="166" t="str">
        <f>IFERROR(VLOOKUP(B1240,VALIDACIÓN!A:B,2,FALSE),"INDICAR DISTRITO")</f>
        <v>INDICAR DISTRITO</v>
      </c>
      <c r="D1240" s="158"/>
      <c r="E1240" s="158"/>
      <c r="F1240" s="158"/>
      <c r="G1240" s="158"/>
      <c r="H1240" s="158"/>
      <c r="I1240" s="158"/>
      <c r="J1240" s="161"/>
      <c r="K1240" s="158"/>
      <c r="L1240" s="162" t="str">
        <f>CONCATENATE(H1240," - ",I1240)</f>
        <v xml:space="preserve"> - </v>
      </c>
      <c r="M1240" s="85" t="str">
        <f ca="1">IFERROR(__xludf.DUMMYFUNCTION("IFERROR(ArrayFormula(QUERY(TRIM('VALIDACIÓN'!$C$2:$H1254),""SELECT Col2, Col3, Col4 WHERE Col1='""&amp;L1240&amp;""'"")),""COMPLETAR LOS CAMPOS DE AÑO, CUATRIMESTRE Y ORIENTACIÓN"")"),"COMPLETAR LOS CAMPOS DE AÑO, CUATRIMESTRE Y ORIENTACIÓN")</f>
        <v>COMPLETAR LOS CAMPOS DE AÑO, CUATRIMESTRE Y ORIENTACIÓN</v>
      </c>
      <c r="N1240" s="86"/>
      <c r="O1240" s="86"/>
      <c r="P1240" s="87"/>
      <c r="Q1240" s="88"/>
      <c r="R1240" s="88"/>
      <c r="S1240" s="88"/>
      <c r="T1240" s="88"/>
      <c r="U1240" s="89"/>
      <c r="V1240" s="167"/>
    </row>
    <row r="1241" spans="1:22" ht="12.75">
      <c r="A1241" s="164"/>
      <c r="B1241" s="159"/>
      <c r="C1241" s="159"/>
      <c r="D1241" s="159"/>
      <c r="E1241" s="159"/>
      <c r="F1241" s="159"/>
      <c r="G1241" s="159"/>
      <c r="H1241" s="159"/>
      <c r="I1241" s="159"/>
      <c r="J1241" s="159"/>
      <c r="K1241" s="159"/>
      <c r="L1241" s="159"/>
      <c r="M1241" s="90"/>
      <c r="N1241" s="91"/>
      <c r="O1241" s="91"/>
      <c r="P1241" s="92"/>
      <c r="Q1241" s="94"/>
      <c r="R1241" s="93"/>
      <c r="S1241" s="94"/>
      <c r="T1241" s="94"/>
      <c r="U1241" s="95"/>
      <c r="V1241" s="159"/>
    </row>
    <row r="1242" spans="1:22" ht="12.75">
      <c r="A1242" s="164"/>
      <c r="B1242" s="159"/>
      <c r="C1242" s="159"/>
      <c r="D1242" s="159"/>
      <c r="E1242" s="159"/>
      <c r="F1242" s="159"/>
      <c r="G1242" s="159"/>
      <c r="H1242" s="159"/>
      <c r="I1242" s="159"/>
      <c r="J1242" s="159"/>
      <c r="K1242" s="159"/>
      <c r="L1242" s="159"/>
      <c r="M1242" s="90"/>
      <c r="N1242" s="91"/>
      <c r="O1242" s="91"/>
      <c r="P1242" s="92"/>
      <c r="Q1242" s="94"/>
      <c r="R1242" s="93"/>
      <c r="S1242" s="94"/>
      <c r="T1242" s="94"/>
      <c r="U1242" s="95"/>
      <c r="V1242" s="159"/>
    </row>
    <row r="1243" spans="1:22" ht="12.75">
      <c r="A1243" s="164"/>
      <c r="B1243" s="159"/>
      <c r="C1243" s="159"/>
      <c r="D1243" s="159"/>
      <c r="E1243" s="159"/>
      <c r="F1243" s="159"/>
      <c r="G1243" s="159"/>
      <c r="H1243" s="159"/>
      <c r="I1243" s="159"/>
      <c r="J1243" s="159"/>
      <c r="K1243" s="159"/>
      <c r="L1243" s="159"/>
      <c r="M1243" s="90"/>
      <c r="N1243" s="91"/>
      <c r="O1243" s="91"/>
      <c r="P1243" s="96"/>
      <c r="Q1243" s="94"/>
      <c r="R1243" s="94"/>
      <c r="S1243" s="94"/>
      <c r="T1243" s="93"/>
      <c r="U1243" s="97"/>
      <c r="V1243" s="159"/>
    </row>
    <row r="1244" spans="1:22" ht="13.5" thickBot="1">
      <c r="A1244" s="165"/>
      <c r="B1244" s="160"/>
      <c r="C1244" s="160"/>
      <c r="D1244" s="160"/>
      <c r="E1244" s="160"/>
      <c r="F1244" s="160"/>
      <c r="G1244" s="160"/>
      <c r="H1244" s="160"/>
      <c r="I1244" s="160"/>
      <c r="J1244" s="160"/>
      <c r="K1244" s="160"/>
      <c r="L1244" s="160"/>
      <c r="M1244" s="98"/>
      <c r="N1244" s="99"/>
      <c r="O1244" s="100"/>
      <c r="P1244" s="105"/>
      <c r="Q1244" s="102"/>
      <c r="R1244" s="102"/>
      <c r="S1244" s="102"/>
      <c r="T1244" s="103"/>
      <c r="U1244" s="104"/>
      <c r="V1244" s="160"/>
    </row>
    <row r="1245" spans="1:22" ht="12.75">
      <c r="A1245" s="163"/>
      <c r="B1245" s="158"/>
      <c r="C1245" s="166" t="str">
        <f>IFERROR(VLOOKUP(B1245,VALIDACIÓN!A:B,2,FALSE),"INDICAR DISTRITO")</f>
        <v>INDICAR DISTRITO</v>
      </c>
      <c r="D1245" s="158"/>
      <c r="E1245" s="158"/>
      <c r="F1245" s="158"/>
      <c r="G1245" s="158"/>
      <c r="H1245" s="158"/>
      <c r="I1245" s="158"/>
      <c r="J1245" s="161"/>
      <c r="K1245" s="158"/>
      <c r="L1245" s="162" t="str">
        <f>CONCATENATE(H1245," - ",I1245)</f>
        <v xml:space="preserve"> - </v>
      </c>
      <c r="M1245" s="85" t="str">
        <f ca="1">IFERROR(__xludf.DUMMYFUNCTION("IFERROR(ArrayFormula(QUERY(TRIM('VALIDACIÓN'!$C$2:$H1254),""SELECT Col2, Col3, Col4 WHERE Col1='""&amp;L1245&amp;""'"")),""COMPLETAR LOS CAMPOS DE AÑO, CUATRIMESTRE Y ORIENTACIÓN"")"),"COMPLETAR LOS CAMPOS DE AÑO, CUATRIMESTRE Y ORIENTACIÓN")</f>
        <v>COMPLETAR LOS CAMPOS DE AÑO, CUATRIMESTRE Y ORIENTACIÓN</v>
      </c>
      <c r="N1245" s="86"/>
      <c r="O1245" s="86"/>
      <c r="P1245" s="87"/>
      <c r="Q1245" s="88"/>
      <c r="R1245" s="88"/>
      <c r="S1245" s="88"/>
      <c r="T1245" s="88"/>
      <c r="U1245" s="89"/>
      <c r="V1245" s="167"/>
    </row>
    <row r="1246" spans="1:22" ht="12.75">
      <c r="A1246" s="164"/>
      <c r="B1246" s="159"/>
      <c r="C1246" s="159"/>
      <c r="D1246" s="159"/>
      <c r="E1246" s="159"/>
      <c r="F1246" s="159"/>
      <c r="G1246" s="159"/>
      <c r="H1246" s="159"/>
      <c r="I1246" s="159"/>
      <c r="J1246" s="159"/>
      <c r="K1246" s="159"/>
      <c r="L1246" s="159"/>
      <c r="M1246" s="90"/>
      <c r="N1246" s="91"/>
      <c r="O1246" s="91"/>
      <c r="P1246" s="92"/>
      <c r="Q1246" s="94"/>
      <c r="R1246" s="93"/>
      <c r="S1246" s="94"/>
      <c r="T1246" s="94"/>
      <c r="U1246" s="95"/>
      <c r="V1246" s="159"/>
    </row>
    <row r="1247" spans="1:22" ht="12.75">
      <c r="A1247" s="164"/>
      <c r="B1247" s="159"/>
      <c r="C1247" s="159"/>
      <c r="D1247" s="159"/>
      <c r="E1247" s="159"/>
      <c r="F1247" s="159"/>
      <c r="G1247" s="159"/>
      <c r="H1247" s="159"/>
      <c r="I1247" s="159"/>
      <c r="J1247" s="159"/>
      <c r="K1247" s="159"/>
      <c r="L1247" s="159"/>
      <c r="M1247" s="90"/>
      <c r="N1247" s="91"/>
      <c r="O1247" s="91"/>
      <c r="P1247" s="92"/>
      <c r="Q1247" s="94"/>
      <c r="R1247" s="93"/>
      <c r="S1247" s="94"/>
      <c r="T1247" s="94"/>
      <c r="U1247" s="95"/>
      <c r="V1247" s="159"/>
    </row>
    <row r="1248" spans="1:22" ht="12.75">
      <c r="A1248" s="164"/>
      <c r="B1248" s="159"/>
      <c r="C1248" s="159"/>
      <c r="D1248" s="159"/>
      <c r="E1248" s="159"/>
      <c r="F1248" s="159"/>
      <c r="G1248" s="159"/>
      <c r="H1248" s="159"/>
      <c r="I1248" s="159"/>
      <c r="J1248" s="159"/>
      <c r="K1248" s="159"/>
      <c r="L1248" s="159"/>
      <c r="M1248" s="90"/>
      <c r="N1248" s="91"/>
      <c r="O1248" s="91"/>
      <c r="P1248" s="96"/>
      <c r="Q1248" s="94"/>
      <c r="R1248" s="94"/>
      <c r="S1248" s="94"/>
      <c r="T1248" s="93"/>
      <c r="U1248" s="97"/>
      <c r="V1248" s="159"/>
    </row>
    <row r="1249" spans="1:22" ht="13.5" thickBot="1">
      <c r="A1249" s="165"/>
      <c r="B1249" s="160"/>
      <c r="C1249" s="160"/>
      <c r="D1249" s="160"/>
      <c r="E1249" s="160"/>
      <c r="F1249" s="160"/>
      <c r="G1249" s="160"/>
      <c r="H1249" s="160"/>
      <c r="I1249" s="160"/>
      <c r="J1249" s="160"/>
      <c r="K1249" s="160"/>
      <c r="L1249" s="160"/>
      <c r="M1249" s="98"/>
      <c r="N1249" s="99"/>
      <c r="O1249" s="100"/>
      <c r="P1249" s="105"/>
      <c r="Q1249" s="102"/>
      <c r="R1249" s="102"/>
      <c r="S1249" s="102"/>
      <c r="T1249" s="103"/>
      <c r="U1249" s="104"/>
      <c r="V1249" s="160"/>
    </row>
    <row r="1250" spans="1:22" ht="12.75">
      <c r="A1250" s="163"/>
      <c r="B1250" s="158"/>
      <c r="C1250" s="166" t="str">
        <f>IFERROR(VLOOKUP(B1250,VALIDACIÓN!A:B,2,FALSE),"INDICAR DISTRITO")</f>
        <v>INDICAR DISTRITO</v>
      </c>
      <c r="D1250" s="158"/>
      <c r="E1250" s="158"/>
      <c r="F1250" s="158"/>
      <c r="G1250" s="158"/>
      <c r="H1250" s="158"/>
      <c r="I1250" s="158"/>
      <c r="J1250" s="161"/>
      <c r="K1250" s="158"/>
      <c r="L1250" s="162" t="str">
        <f>CONCATENATE(H1250," - ",I1250)</f>
        <v xml:space="preserve"> - </v>
      </c>
      <c r="M1250" s="85" t="str">
        <f ca="1">IFERROR(__xludf.DUMMYFUNCTION("IFERROR(ArrayFormula(QUERY(TRIM('VALIDACIÓN'!$C$2:$H1254),""SELECT Col2, Col3, Col4 WHERE Col1='""&amp;L1250&amp;""'"")),""COMPLETAR LOS CAMPOS DE AÑO, CUATRIMESTRE Y ORIENTACIÓN"")"),"COMPLETAR LOS CAMPOS DE AÑO, CUATRIMESTRE Y ORIENTACIÓN")</f>
        <v>COMPLETAR LOS CAMPOS DE AÑO, CUATRIMESTRE Y ORIENTACIÓN</v>
      </c>
      <c r="N1250" s="86"/>
      <c r="O1250" s="86"/>
      <c r="P1250" s="87"/>
      <c r="Q1250" s="88"/>
      <c r="R1250" s="88"/>
      <c r="S1250" s="88"/>
      <c r="T1250" s="88"/>
      <c r="U1250" s="89"/>
      <c r="V1250" s="167"/>
    </row>
    <row r="1251" spans="1:22" ht="12.75">
      <c r="A1251" s="164"/>
      <c r="B1251" s="159"/>
      <c r="C1251" s="159"/>
      <c r="D1251" s="159"/>
      <c r="E1251" s="159"/>
      <c r="F1251" s="159"/>
      <c r="G1251" s="159"/>
      <c r="H1251" s="159"/>
      <c r="I1251" s="159"/>
      <c r="J1251" s="159"/>
      <c r="K1251" s="159"/>
      <c r="L1251" s="159"/>
      <c r="M1251" s="90"/>
      <c r="N1251" s="91"/>
      <c r="O1251" s="91"/>
      <c r="P1251" s="92"/>
      <c r="Q1251" s="94"/>
      <c r="R1251" s="93"/>
      <c r="S1251" s="94"/>
      <c r="T1251" s="94"/>
      <c r="U1251" s="95"/>
      <c r="V1251" s="159"/>
    </row>
    <row r="1252" spans="1:22" ht="12.75">
      <c r="A1252" s="164"/>
      <c r="B1252" s="159"/>
      <c r="C1252" s="159"/>
      <c r="D1252" s="159"/>
      <c r="E1252" s="159"/>
      <c r="F1252" s="159"/>
      <c r="G1252" s="159"/>
      <c r="H1252" s="159"/>
      <c r="I1252" s="159"/>
      <c r="J1252" s="159"/>
      <c r="K1252" s="159"/>
      <c r="L1252" s="159"/>
      <c r="M1252" s="90"/>
      <c r="N1252" s="91"/>
      <c r="O1252" s="91"/>
      <c r="P1252" s="92"/>
      <c r="Q1252" s="94"/>
      <c r="R1252" s="93"/>
      <c r="S1252" s="94"/>
      <c r="T1252" s="94"/>
      <c r="U1252" s="95"/>
      <c r="V1252" s="159"/>
    </row>
    <row r="1253" spans="1:22" ht="12.75">
      <c r="A1253" s="164"/>
      <c r="B1253" s="159"/>
      <c r="C1253" s="159"/>
      <c r="D1253" s="159"/>
      <c r="E1253" s="159"/>
      <c r="F1253" s="159"/>
      <c r="G1253" s="159"/>
      <c r="H1253" s="159"/>
      <c r="I1253" s="159"/>
      <c r="J1253" s="159"/>
      <c r="K1253" s="159"/>
      <c r="L1253" s="159"/>
      <c r="M1253" s="90"/>
      <c r="N1253" s="91"/>
      <c r="O1253" s="91"/>
      <c r="P1253" s="96"/>
      <c r="Q1253" s="94"/>
      <c r="R1253" s="94"/>
      <c r="S1253" s="94"/>
      <c r="T1253" s="93"/>
      <c r="U1253" s="97"/>
      <c r="V1253" s="159"/>
    </row>
    <row r="1254" spans="1:22" ht="13.5" thickBot="1">
      <c r="A1254" s="165"/>
      <c r="B1254" s="160"/>
      <c r="C1254" s="160"/>
      <c r="D1254" s="160"/>
      <c r="E1254" s="160"/>
      <c r="F1254" s="160"/>
      <c r="G1254" s="160"/>
      <c r="H1254" s="160"/>
      <c r="I1254" s="160"/>
      <c r="J1254" s="160"/>
      <c r="K1254" s="160"/>
      <c r="L1254" s="160"/>
      <c r="M1254" s="98"/>
      <c r="N1254" s="99"/>
      <c r="O1254" s="100"/>
      <c r="P1254" s="105"/>
      <c r="Q1254" s="102"/>
      <c r="R1254" s="102"/>
      <c r="S1254" s="102"/>
      <c r="T1254" s="103"/>
      <c r="U1254" s="104"/>
      <c r="V1254" s="160"/>
    </row>
  </sheetData>
  <mergeCells count="3251">
    <mergeCell ref="H1070:H1074"/>
    <mergeCell ref="I1070:I1074"/>
    <mergeCell ref="J1070:J1074"/>
    <mergeCell ref="K1070:K1074"/>
    <mergeCell ref="L1070:L1074"/>
    <mergeCell ref="A1070:A1074"/>
    <mergeCell ref="B1070:B1074"/>
    <mergeCell ref="C1070:C1074"/>
    <mergeCell ref="D1070:D1074"/>
    <mergeCell ref="E1070:E1074"/>
    <mergeCell ref="F1070:F1074"/>
    <mergeCell ref="G1070:G1074"/>
    <mergeCell ref="H1060:H1064"/>
    <mergeCell ref="I1060:I1064"/>
    <mergeCell ref="J1060:J1064"/>
    <mergeCell ref="K1060:K1064"/>
    <mergeCell ref="L1060:L1064"/>
    <mergeCell ref="A1060:A1064"/>
    <mergeCell ref="B1060:B1064"/>
    <mergeCell ref="C1060:C1064"/>
    <mergeCell ref="D1060:D1064"/>
    <mergeCell ref="E1060:E1064"/>
    <mergeCell ref="F1060:F1064"/>
    <mergeCell ref="G1060:G1064"/>
    <mergeCell ref="H1065:H1069"/>
    <mergeCell ref="I1065:I1069"/>
    <mergeCell ref="J1065:J1069"/>
    <mergeCell ref="K1065:K1069"/>
    <mergeCell ref="L1065:L1069"/>
    <mergeCell ref="A1065:A1069"/>
    <mergeCell ref="B1065:B1069"/>
    <mergeCell ref="C1065:C1069"/>
    <mergeCell ref="D1065:D1069"/>
    <mergeCell ref="E1065:E1069"/>
    <mergeCell ref="F1065:F1069"/>
    <mergeCell ref="G1065:G1069"/>
    <mergeCell ref="H1050:H1054"/>
    <mergeCell ref="I1050:I1054"/>
    <mergeCell ref="J1050:J1054"/>
    <mergeCell ref="K1050:K1054"/>
    <mergeCell ref="L1050:L1054"/>
    <mergeCell ref="A1050:A1054"/>
    <mergeCell ref="B1050:B1054"/>
    <mergeCell ref="C1050:C1054"/>
    <mergeCell ref="D1050:D1054"/>
    <mergeCell ref="E1050:E1054"/>
    <mergeCell ref="F1050:F1054"/>
    <mergeCell ref="G1050:G1054"/>
    <mergeCell ref="H1055:H1059"/>
    <mergeCell ref="I1055:I1059"/>
    <mergeCell ref="J1055:J1059"/>
    <mergeCell ref="K1055:K1059"/>
    <mergeCell ref="L1055:L1059"/>
    <mergeCell ref="A1055:A1059"/>
    <mergeCell ref="B1055:B1059"/>
    <mergeCell ref="C1055:C1059"/>
    <mergeCell ref="D1055:D1059"/>
    <mergeCell ref="E1055:E1059"/>
    <mergeCell ref="F1055:F1059"/>
    <mergeCell ref="G1055:G1059"/>
    <mergeCell ref="H1040:H1044"/>
    <mergeCell ref="I1040:I1044"/>
    <mergeCell ref="J1040:J1044"/>
    <mergeCell ref="K1040:K1044"/>
    <mergeCell ref="L1040:L1044"/>
    <mergeCell ref="A1040:A1044"/>
    <mergeCell ref="B1040:B1044"/>
    <mergeCell ref="C1040:C1044"/>
    <mergeCell ref="D1040:D1044"/>
    <mergeCell ref="E1040:E1044"/>
    <mergeCell ref="F1040:F1044"/>
    <mergeCell ref="G1040:G1044"/>
    <mergeCell ref="H1045:H1049"/>
    <mergeCell ref="I1045:I1049"/>
    <mergeCell ref="J1045:J1049"/>
    <mergeCell ref="K1045:K1049"/>
    <mergeCell ref="L1045:L1049"/>
    <mergeCell ref="A1045:A1049"/>
    <mergeCell ref="B1045:B1049"/>
    <mergeCell ref="C1045:C1049"/>
    <mergeCell ref="D1045:D1049"/>
    <mergeCell ref="E1045:E1049"/>
    <mergeCell ref="F1045:F1049"/>
    <mergeCell ref="G1045:G1049"/>
    <mergeCell ref="H1030:H1034"/>
    <mergeCell ref="I1030:I1034"/>
    <mergeCell ref="J1030:J1034"/>
    <mergeCell ref="K1030:K1034"/>
    <mergeCell ref="L1030:L1034"/>
    <mergeCell ref="A1030:A1034"/>
    <mergeCell ref="B1030:B1034"/>
    <mergeCell ref="C1030:C1034"/>
    <mergeCell ref="D1030:D1034"/>
    <mergeCell ref="E1030:E1034"/>
    <mergeCell ref="F1030:F1034"/>
    <mergeCell ref="G1030:G1034"/>
    <mergeCell ref="H1035:H1039"/>
    <mergeCell ref="I1035:I1039"/>
    <mergeCell ref="J1035:J1039"/>
    <mergeCell ref="K1035:K1039"/>
    <mergeCell ref="L1035:L1039"/>
    <mergeCell ref="A1035:A1039"/>
    <mergeCell ref="B1035:B1039"/>
    <mergeCell ref="C1035:C1039"/>
    <mergeCell ref="D1035:D1039"/>
    <mergeCell ref="E1035:E1039"/>
    <mergeCell ref="F1035:F1039"/>
    <mergeCell ref="G1035:G1039"/>
    <mergeCell ref="H1020:H1024"/>
    <mergeCell ref="I1020:I1024"/>
    <mergeCell ref="J1020:J1024"/>
    <mergeCell ref="K1020:K1024"/>
    <mergeCell ref="L1020:L1024"/>
    <mergeCell ref="A1020:A1024"/>
    <mergeCell ref="B1020:B1024"/>
    <mergeCell ref="C1020:C1024"/>
    <mergeCell ref="D1020:D1024"/>
    <mergeCell ref="E1020:E1024"/>
    <mergeCell ref="F1020:F1024"/>
    <mergeCell ref="G1020:G1024"/>
    <mergeCell ref="H1025:H1029"/>
    <mergeCell ref="I1025:I1029"/>
    <mergeCell ref="J1025:J1029"/>
    <mergeCell ref="K1025:K1029"/>
    <mergeCell ref="L1025:L1029"/>
    <mergeCell ref="A1025:A1029"/>
    <mergeCell ref="B1025:B1029"/>
    <mergeCell ref="C1025:C1029"/>
    <mergeCell ref="D1025:D1029"/>
    <mergeCell ref="E1025:E1029"/>
    <mergeCell ref="F1025:F1029"/>
    <mergeCell ref="G1025:G1029"/>
    <mergeCell ref="H1010:H1014"/>
    <mergeCell ref="I1010:I1014"/>
    <mergeCell ref="J1010:J1014"/>
    <mergeCell ref="K1010:K1014"/>
    <mergeCell ref="L1010:L1014"/>
    <mergeCell ref="A1010:A1014"/>
    <mergeCell ref="B1010:B1014"/>
    <mergeCell ref="C1010:C1014"/>
    <mergeCell ref="D1010:D1014"/>
    <mergeCell ref="E1010:E1014"/>
    <mergeCell ref="F1010:F1014"/>
    <mergeCell ref="G1010:G1014"/>
    <mergeCell ref="H1015:H1019"/>
    <mergeCell ref="I1015:I1019"/>
    <mergeCell ref="J1015:J1019"/>
    <mergeCell ref="K1015:K1019"/>
    <mergeCell ref="L1015:L1019"/>
    <mergeCell ref="A1015:A1019"/>
    <mergeCell ref="B1015:B1019"/>
    <mergeCell ref="C1015:C1019"/>
    <mergeCell ref="D1015:D1019"/>
    <mergeCell ref="E1015:E1019"/>
    <mergeCell ref="F1015:F1019"/>
    <mergeCell ref="G1015:G1019"/>
    <mergeCell ref="H1000:H1004"/>
    <mergeCell ref="I1000:I1004"/>
    <mergeCell ref="J1000:J1004"/>
    <mergeCell ref="K1000:K1004"/>
    <mergeCell ref="L1000:L1004"/>
    <mergeCell ref="A1000:A1004"/>
    <mergeCell ref="B1000:B1004"/>
    <mergeCell ref="C1000:C1004"/>
    <mergeCell ref="D1000:D1004"/>
    <mergeCell ref="E1000:E1004"/>
    <mergeCell ref="F1000:F1004"/>
    <mergeCell ref="G1000:G1004"/>
    <mergeCell ref="H1005:H1009"/>
    <mergeCell ref="I1005:I1009"/>
    <mergeCell ref="J1005:J1009"/>
    <mergeCell ref="K1005:K1009"/>
    <mergeCell ref="L1005:L1009"/>
    <mergeCell ref="A1005:A1009"/>
    <mergeCell ref="B1005:B1009"/>
    <mergeCell ref="C1005:C1009"/>
    <mergeCell ref="D1005:D1009"/>
    <mergeCell ref="E1005:E1009"/>
    <mergeCell ref="F1005:F1009"/>
    <mergeCell ref="G1005:G1009"/>
    <mergeCell ref="H990:H994"/>
    <mergeCell ref="I990:I994"/>
    <mergeCell ref="J990:J994"/>
    <mergeCell ref="K990:K994"/>
    <mergeCell ref="L990:L994"/>
    <mergeCell ref="A990:A994"/>
    <mergeCell ref="B990:B994"/>
    <mergeCell ref="C990:C994"/>
    <mergeCell ref="D990:D994"/>
    <mergeCell ref="E990:E994"/>
    <mergeCell ref="F990:F994"/>
    <mergeCell ref="G990:G994"/>
    <mergeCell ref="H995:H999"/>
    <mergeCell ref="I995:I999"/>
    <mergeCell ref="J995:J999"/>
    <mergeCell ref="K995:K999"/>
    <mergeCell ref="L995:L999"/>
    <mergeCell ref="A995:A999"/>
    <mergeCell ref="B995:B999"/>
    <mergeCell ref="C995:C999"/>
    <mergeCell ref="D995:D999"/>
    <mergeCell ref="E995:E999"/>
    <mergeCell ref="F995:F999"/>
    <mergeCell ref="G995:G999"/>
    <mergeCell ref="H980:H984"/>
    <mergeCell ref="I980:I984"/>
    <mergeCell ref="J980:J984"/>
    <mergeCell ref="K980:K984"/>
    <mergeCell ref="L980:L984"/>
    <mergeCell ref="A980:A984"/>
    <mergeCell ref="B980:B984"/>
    <mergeCell ref="C980:C984"/>
    <mergeCell ref="D980:D984"/>
    <mergeCell ref="E980:E984"/>
    <mergeCell ref="F980:F984"/>
    <mergeCell ref="G980:G984"/>
    <mergeCell ref="H985:H989"/>
    <mergeCell ref="I985:I989"/>
    <mergeCell ref="J985:J989"/>
    <mergeCell ref="K985:K989"/>
    <mergeCell ref="L985:L989"/>
    <mergeCell ref="A985:A989"/>
    <mergeCell ref="B985:B989"/>
    <mergeCell ref="C985:C989"/>
    <mergeCell ref="D985:D989"/>
    <mergeCell ref="E985:E989"/>
    <mergeCell ref="F985:F989"/>
    <mergeCell ref="G985:G989"/>
    <mergeCell ref="H970:H974"/>
    <mergeCell ref="I970:I974"/>
    <mergeCell ref="J970:J974"/>
    <mergeCell ref="K970:K974"/>
    <mergeCell ref="L970:L974"/>
    <mergeCell ref="A970:A974"/>
    <mergeCell ref="B970:B974"/>
    <mergeCell ref="C970:C974"/>
    <mergeCell ref="D970:D974"/>
    <mergeCell ref="E970:E974"/>
    <mergeCell ref="F970:F974"/>
    <mergeCell ref="G970:G974"/>
    <mergeCell ref="H975:H979"/>
    <mergeCell ref="I975:I979"/>
    <mergeCell ref="J975:J979"/>
    <mergeCell ref="K975:K979"/>
    <mergeCell ref="L975:L979"/>
    <mergeCell ref="A975:A979"/>
    <mergeCell ref="B975:B979"/>
    <mergeCell ref="C975:C979"/>
    <mergeCell ref="D975:D979"/>
    <mergeCell ref="E975:E979"/>
    <mergeCell ref="F975:F979"/>
    <mergeCell ref="G975:G979"/>
    <mergeCell ref="H960:H964"/>
    <mergeCell ref="I960:I964"/>
    <mergeCell ref="J960:J964"/>
    <mergeCell ref="K960:K964"/>
    <mergeCell ref="L960:L964"/>
    <mergeCell ref="A960:A964"/>
    <mergeCell ref="B960:B964"/>
    <mergeCell ref="C960:C964"/>
    <mergeCell ref="D960:D964"/>
    <mergeCell ref="E960:E964"/>
    <mergeCell ref="F960:F964"/>
    <mergeCell ref="G960:G964"/>
    <mergeCell ref="H965:H969"/>
    <mergeCell ref="I965:I969"/>
    <mergeCell ref="J965:J969"/>
    <mergeCell ref="K965:K969"/>
    <mergeCell ref="L965:L969"/>
    <mergeCell ref="A965:A969"/>
    <mergeCell ref="B965:B969"/>
    <mergeCell ref="C965:C969"/>
    <mergeCell ref="D965:D969"/>
    <mergeCell ref="E965:E969"/>
    <mergeCell ref="F965:F969"/>
    <mergeCell ref="G965:G969"/>
    <mergeCell ref="H950:H954"/>
    <mergeCell ref="I950:I954"/>
    <mergeCell ref="J950:J954"/>
    <mergeCell ref="K950:K954"/>
    <mergeCell ref="L950:L954"/>
    <mergeCell ref="A950:A954"/>
    <mergeCell ref="B950:B954"/>
    <mergeCell ref="C950:C954"/>
    <mergeCell ref="D950:D954"/>
    <mergeCell ref="E950:E954"/>
    <mergeCell ref="F950:F954"/>
    <mergeCell ref="G950:G954"/>
    <mergeCell ref="H955:H959"/>
    <mergeCell ref="I955:I959"/>
    <mergeCell ref="J955:J959"/>
    <mergeCell ref="K955:K959"/>
    <mergeCell ref="L955:L959"/>
    <mergeCell ref="A955:A959"/>
    <mergeCell ref="B955:B959"/>
    <mergeCell ref="C955:C959"/>
    <mergeCell ref="D955:D959"/>
    <mergeCell ref="E955:E959"/>
    <mergeCell ref="F955:F959"/>
    <mergeCell ref="G955:G959"/>
    <mergeCell ref="H940:H944"/>
    <mergeCell ref="I940:I944"/>
    <mergeCell ref="J940:J944"/>
    <mergeCell ref="K940:K944"/>
    <mergeCell ref="L940:L944"/>
    <mergeCell ref="A940:A944"/>
    <mergeCell ref="B940:B944"/>
    <mergeCell ref="C940:C944"/>
    <mergeCell ref="D940:D944"/>
    <mergeCell ref="E940:E944"/>
    <mergeCell ref="F940:F944"/>
    <mergeCell ref="G940:G944"/>
    <mergeCell ref="H945:H949"/>
    <mergeCell ref="I945:I949"/>
    <mergeCell ref="J945:J949"/>
    <mergeCell ref="K945:K949"/>
    <mergeCell ref="L945:L949"/>
    <mergeCell ref="A945:A949"/>
    <mergeCell ref="B945:B949"/>
    <mergeCell ref="C945:C949"/>
    <mergeCell ref="D945:D949"/>
    <mergeCell ref="E945:E949"/>
    <mergeCell ref="F945:F949"/>
    <mergeCell ref="G945:G949"/>
    <mergeCell ref="H930:H934"/>
    <mergeCell ref="I930:I934"/>
    <mergeCell ref="J930:J934"/>
    <mergeCell ref="K930:K934"/>
    <mergeCell ref="L930:L934"/>
    <mergeCell ref="A930:A934"/>
    <mergeCell ref="B930:B934"/>
    <mergeCell ref="C930:C934"/>
    <mergeCell ref="D930:D934"/>
    <mergeCell ref="E930:E934"/>
    <mergeCell ref="F930:F934"/>
    <mergeCell ref="G930:G934"/>
    <mergeCell ref="H935:H939"/>
    <mergeCell ref="I935:I939"/>
    <mergeCell ref="J935:J939"/>
    <mergeCell ref="K935:K939"/>
    <mergeCell ref="L935:L939"/>
    <mergeCell ref="A935:A939"/>
    <mergeCell ref="B935:B939"/>
    <mergeCell ref="C935:C939"/>
    <mergeCell ref="D935:D939"/>
    <mergeCell ref="E935:E939"/>
    <mergeCell ref="F935:F939"/>
    <mergeCell ref="G935:G939"/>
    <mergeCell ref="H920:H924"/>
    <mergeCell ref="I920:I924"/>
    <mergeCell ref="J920:J924"/>
    <mergeCell ref="K920:K924"/>
    <mergeCell ref="L920:L924"/>
    <mergeCell ref="A920:A924"/>
    <mergeCell ref="B920:B924"/>
    <mergeCell ref="C920:C924"/>
    <mergeCell ref="D920:D924"/>
    <mergeCell ref="E920:E924"/>
    <mergeCell ref="F920:F924"/>
    <mergeCell ref="G920:G924"/>
    <mergeCell ref="H925:H929"/>
    <mergeCell ref="I925:I929"/>
    <mergeCell ref="J925:J929"/>
    <mergeCell ref="K925:K929"/>
    <mergeCell ref="L925:L929"/>
    <mergeCell ref="A925:A929"/>
    <mergeCell ref="B925:B929"/>
    <mergeCell ref="C925:C929"/>
    <mergeCell ref="D925:D929"/>
    <mergeCell ref="E925:E929"/>
    <mergeCell ref="F925:F929"/>
    <mergeCell ref="G925:G929"/>
    <mergeCell ref="H910:H914"/>
    <mergeCell ref="I910:I914"/>
    <mergeCell ref="J910:J914"/>
    <mergeCell ref="K910:K914"/>
    <mergeCell ref="L910:L914"/>
    <mergeCell ref="A910:A914"/>
    <mergeCell ref="B910:B914"/>
    <mergeCell ref="C910:C914"/>
    <mergeCell ref="D910:D914"/>
    <mergeCell ref="E910:E914"/>
    <mergeCell ref="F910:F914"/>
    <mergeCell ref="G910:G914"/>
    <mergeCell ref="H915:H919"/>
    <mergeCell ref="I915:I919"/>
    <mergeCell ref="J915:J919"/>
    <mergeCell ref="K915:K919"/>
    <mergeCell ref="L915:L919"/>
    <mergeCell ref="A915:A919"/>
    <mergeCell ref="B915:B919"/>
    <mergeCell ref="C915:C919"/>
    <mergeCell ref="D915:D919"/>
    <mergeCell ref="E915:E919"/>
    <mergeCell ref="F915:F919"/>
    <mergeCell ref="G915:G919"/>
    <mergeCell ref="H900:H904"/>
    <mergeCell ref="I900:I904"/>
    <mergeCell ref="J900:J904"/>
    <mergeCell ref="K900:K904"/>
    <mergeCell ref="L900:L904"/>
    <mergeCell ref="A900:A904"/>
    <mergeCell ref="B900:B904"/>
    <mergeCell ref="C900:C904"/>
    <mergeCell ref="D900:D904"/>
    <mergeCell ref="E900:E904"/>
    <mergeCell ref="F900:F904"/>
    <mergeCell ref="G900:G904"/>
    <mergeCell ref="H905:H909"/>
    <mergeCell ref="I905:I909"/>
    <mergeCell ref="J905:J909"/>
    <mergeCell ref="K905:K909"/>
    <mergeCell ref="L905:L909"/>
    <mergeCell ref="A905:A909"/>
    <mergeCell ref="B905:B909"/>
    <mergeCell ref="C905:C909"/>
    <mergeCell ref="D905:D909"/>
    <mergeCell ref="E905:E909"/>
    <mergeCell ref="F905:F909"/>
    <mergeCell ref="G905:G909"/>
    <mergeCell ref="H890:H894"/>
    <mergeCell ref="I890:I894"/>
    <mergeCell ref="J890:J894"/>
    <mergeCell ref="K890:K894"/>
    <mergeCell ref="L890:L894"/>
    <mergeCell ref="A890:A894"/>
    <mergeCell ref="B890:B894"/>
    <mergeCell ref="C890:C894"/>
    <mergeCell ref="D890:D894"/>
    <mergeCell ref="E890:E894"/>
    <mergeCell ref="F890:F894"/>
    <mergeCell ref="G890:G894"/>
    <mergeCell ref="H895:H899"/>
    <mergeCell ref="I895:I899"/>
    <mergeCell ref="J895:J899"/>
    <mergeCell ref="K895:K899"/>
    <mergeCell ref="L895:L899"/>
    <mergeCell ref="A895:A899"/>
    <mergeCell ref="B895:B899"/>
    <mergeCell ref="C895:C899"/>
    <mergeCell ref="D895:D899"/>
    <mergeCell ref="E895:E899"/>
    <mergeCell ref="F895:F899"/>
    <mergeCell ref="G895:G899"/>
    <mergeCell ref="H880:H884"/>
    <mergeCell ref="I880:I884"/>
    <mergeCell ref="J880:J884"/>
    <mergeCell ref="K880:K884"/>
    <mergeCell ref="L880:L884"/>
    <mergeCell ref="A880:A884"/>
    <mergeCell ref="B880:B884"/>
    <mergeCell ref="C880:C884"/>
    <mergeCell ref="D880:D884"/>
    <mergeCell ref="E880:E884"/>
    <mergeCell ref="F880:F884"/>
    <mergeCell ref="G880:G884"/>
    <mergeCell ref="H885:H889"/>
    <mergeCell ref="I885:I889"/>
    <mergeCell ref="J885:J889"/>
    <mergeCell ref="K885:K889"/>
    <mergeCell ref="L885:L889"/>
    <mergeCell ref="A885:A889"/>
    <mergeCell ref="B885:B889"/>
    <mergeCell ref="C885:C889"/>
    <mergeCell ref="D885:D889"/>
    <mergeCell ref="E885:E889"/>
    <mergeCell ref="F885:F889"/>
    <mergeCell ref="G885:G889"/>
    <mergeCell ref="H870:H874"/>
    <mergeCell ref="I870:I874"/>
    <mergeCell ref="J870:J874"/>
    <mergeCell ref="K870:K874"/>
    <mergeCell ref="L870:L874"/>
    <mergeCell ref="A870:A874"/>
    <mergeCell ref="B870:B874"/>
    <mergeCell ref="C870:C874"/>
    <mergeCell ref="D870:D874"/>
    <mergeCell ref="E870:E874"/>
    <mergeCell ref="F870:F874"/>
    <mergeCell ref="G870:G874"/>
    <mergeCell ref="H875:H879"/>
    <mergeCell ref="I875:I879"/>
    <mergeCell ref="J875:J879"/>
    <mergeCell ref="K875:K879"/>
    <mergeCell ref="L875:L879"/>
    <mergeCell ref="A875:A879"/>
    <mergeCell ref="B875:B879"/>
    <mergeCell ref="C875:C879"/>
    <mergeCell ref="D875:D879"/>
    <mergeCell ref="E875:E879"/>
    <mergeCell ref="F875:F879"/>
    <mergeCell ref="G875:G879"/>
    <mergeCell ref="H860:H864"/>
    <mergeCell ref="I860:I864"/>
    <mergeCell ref="J860:J864"/>
    <mergeCell ref="K860:K864"/>
    <mergeCell ref="L860:L864"/>
    <mergeCell ref="A860:A864"/>
    <mergeCell ref="B860:B864"/>
    <mergeCell ref="C860:C864"/>
    <mergeCell ref="D860:D864"/>
    <mergeCell ref="E860:E864"/>
    <mergeCell ref="F860:F864"/>
    <mergeCell ref="G860:G864"/>
    <mergeCell ref="H865:H869"/>
    <mergeCell ref="I865:I869"/>
    <mergeCell ref="J865:J869"/>
    <mergeCell ref="K865:K869"/>
    <mergeCell ref="L865:L869"/>
    <mergeCell ref="A865:A869"/>
    <mergeCell ref="B865:B869"/>
    <mergeCell ref="C865:C869"/>
    <mergeCell ref="D865:D869"/>
    <mergeCell ref="E865:E869"/>
    <mergeCell ref="F865:F869"/>
    <mergeCell ref="G865:G869"/>
    <mergeCell ref="H850:H854"/>
    <mergeCell ref="I850:I854"/>
    <mergeCell ref="J850:J854"/>
    <mergeCell ref="K850:K854"/>
    <mergeCell ref="L850:L854"/>
    <mergeCell ref="A850:A854"/>
    <mergeCell ref="B850:B854"/>
    <mergeCell ref="C850:C854"/>
    <mergeCell ref="D850:D854"/>
    <mergeCell ref="E850:E854"/>
    <mergeCell ref="F850:F854"/>
    <mergeCell ref="G850:G854"/>
    <mergeCell ref="H855:H859"/>
    <mergeCell ref="I855:I859"/>
    <mergeCell ref="J855:J859"/>
    <mergeCell ref="K855:K859"/>
    <mergeCell ref="L855:L859"/>
    <mergeCell ref="A855:A859"/>
    <mergeCell ref="B855:B859"/>
    <mergeCell ref="C855:C859"/>
    <mergeCell ref="D855:D859"/>
    <mergeCell ref="E855:E859"/>
    <mergeCell ref="F855:F859"/>
    <mergeCell ref="G855:G859"/>
    <mergeCell ref="H840:H844"/>
    <mergeCell ref="I840:I844"/>
    <mergeCell ref="J840:J844"/>
    <mergeCell ref="K840:K844"/>
    <mergeCell ref="L840:L844"/>
    <mergeCell ref="A840:A844"/>
    <mergeCell ref="B840:B844"/>
    <mergeCell ref="C840:C844"/>
    <mergeCell ref="D840:D844"/>
    <mergeCell ref="E840:E844"/>
    <mergeCell ref="F840:F844"/>
    <mergeCell ref="G840:G844"/>
    <mergeCell ref="H845:H849"/>
    <mergeCell ref="I845:I849"/>
    <mergeCell ref="J845:J849"/>
    <mergeCell ref="K845:K849"/>
    <mergeCell ref="L845:L849"/>
    <mergeCell ref="A845:A849"/>
    <mergeCell ref="B845:B849"/>
    <mergeCell ref="C845:C849"/>
    <mergeCell ref="D845:D849"/>
    <mergeCell ref="E845:E849"/>
    <mergeCell ref="F845:F849"/>
    <mergeCell ref="G845:G849"/>
    <mergeCell ref="H830:H834"/>
    <mergeCell ref="I830:I834"/>
    <mergeCell ref="J830:J834"/>
    <mergeCell ref="K830:K834"/>
    <mergeCell ref="L830:L834"/>
    <mergeCell ref="A830:A834"/>
    <mergeCell ref="B830:B834"/>
    <mergeCell ref="C830:C834"/>
    <mergeCell ref="D830:D834"/>
    <mergeCell ref="E830:E834"/>
    <mergeCell ref="F830:F834"/>
    <mergeCell ref="G830:G834"/>
    <mergeCell ref="H835:H839"/>
    <mergeCell ref="I835:I839"/>
    <mergeCell ref="J835:J839"/>
    <mergeCell ref="K835:K839"/>
    <mergeCell ref="L835:L839"/>
    <mergeCell ref="A835:A839"/>
    <mergeCell ref="B835:B839"/>
    <mergeCell ref="C835:C839"/>
    <mergeCell ref="D835:D839"/>
    <mergeCell ref="E835:E839"/>
    <mergeCell ref="F835:F839"/>
    <mergeCell ref="G835:G839"/>
    <mergeCell ref="H1205:H1209"/>
    <mergeCell ref="I1205:I1209"/>
    <mergeCell ref="J1205:J1209"/>
    <mergeCell ref="K1205:K1209"/>
    <mergeCell ref="L1205:L1209"/>
    <mergeCell ref="A1205:A1209"/>
    <mergeCell ref="B1205:B1209"/>
    <mergeCell ref="C1205:C1209"/>
    <mergeCell ref="D1205:D1209"/>
    <mergeCell ref="E1205:E1209"/>
    <mergeCell ref="F1205:F1209"/>
    <mergeCell ref="G1205:G1209"/>
    <mergeCell ref="H1210:H1214"/>
    <mergeCell ref="I1210:I1214"/>
    <mergeCell ref="J1210:J1214"/>
    <mergeCell ref="K1210:K1214"/>
    <mergeCell ref="L1210:L1214"/>
    <mergeCell ref="A1210:A1214"/>
    <mergeCell ref="B1210:B1214"/>
    <mergeCell ref="C1210:C1214"/>
    <mergeCell ref="D1210:D1214"/>
    <mergeCell ref="E1210:E1214"/>
    <mergeCell ref="F1210:F1214"/>
    <mergeCell ref="G1210:G1214"/>
    <mergeCell ref="H1195:H1199"/>
    <mergeCell ref="I1195:I1199"/>
    <mergeCell ref="J1195:J1199"/>
    <mergeCell ref="K1195:K1199"/>
    <mergeCell ref="L1195:L1199"/>
    <mergeCell ref="A1195:A1199"/>
    <mergeCell ref="B1195:B1199"/>
    <mergeCell ref="C1195:C1199"/>
    <mergeCell ref="D1195:D1199"/>
    <mergeCell ref="E1195:E1199"/>
    <mergeCell ref="F1195:F1199"/>
    <mergeCell ref="G1195:G1199"/>
    <mergeCell ref="H1200:H1204"/>
    <mergeCell ref="I1200:I1204"/>
    <mergeCell ref="J1200:J1204"/>
    <mergeCell ref="K1200:K1204"/>
    <mergeCell ref="L1200:L1204"/>
    <mergeCell ref="A1200:A1204"/>
    <mergeCell ref="B1200:B1204"/>
    <mergeCell ref="C1200:C1204"/>
    <mergeCell ref="D1200:D1204"/>
    <mergeCell ref="E1200:E1204"/>
    <mergeCell ref="F1200:F1204"/>
    <mergeCell ref="G1200:G1204"/>
    <mergeCell ref="L1185:L1189"/>
    <mergeCell ref="A1185:A1189"/>
    <mergeCell ref="B1185:B1189"/>
    <mergeCell ref="C1185:C1189"/>
    <mergeCell ref="D1185:D1189"/>
    <mergeCell ref="E1185:E1189"/>
    <mergeCell ref="F1185:F1189"/>
    <mergeCell ref="G1185:G1189"/>
    <mergeCell ref="H1190:H1194"/>
    <mergeCell ref="I1190:I1194"/>
    <mergeCell ref="J1190:J1194"/>
    <mergeCell ref="K1190:K1194"/>
    <mergeCell ref="L1190:L1194"/>
    <mergeCell ref="A1190:A1194"/>
    <mergeCell ref="B1190:B1194"/>
    <mergeCell ref="C1190:C1194"/>
    <mergeCell ref="D1190:D1194"/>
    <mergeCell ref="E1190:E1194"/>
    <mergeCell ref="F1190:F1194"/>
    <mergeCell ref="G1190:G1194"/>
    <mergeCell ref="H55:H59"/>
    <mergeCell ref="I55:I59"/>
    <mergeCell ref="J55:J59"/>
    <mergeCell ref="K55:K59"/>
    <mergeCell ref="L55:L59"/>
    <mergeCell ref="A55:A59"/>
    <mergeCell ref="B55:B59"/>
    <mergeCell ref="C55:C59"/>
    <mergeCell ref="D55:D59"/>
    <mergeCell ref="E55:E59"/>
    <mergeCell ref="F55:F59"/>
    <mergeCell ref="G55:G59"/>
    <mergeCell ref="H1250:H1254"/>
    <mergeCell ref="I1250:I1254"/>
    <mergeCell ref="J1250:J1254"/>
    <mergeCell ref="K1250:K1254"/>
    <mergeCell ref="L1250:L1254"/>
    <mergeCell ref="A1250:A1254"/>
    <mergeCell ref="B1250:B1254"/>
    <mergeCell ref="C1250:C1254"/>
    <mergeCell ref="D1250:D1254"/>
    <mergeCell ref="E1250:E1254"/>
    <mergeCell ref="F1250:F1254"/>
    <mergeCell ref="G1250:G1254"/>
    <mergeCell ref="H1180:H1184"/>
    <mergeCell ref="I1180:I1184"/>
    <mergeCell ref="J1180:J1184"/>
    <mergeCell ref="K1180:K1184"/>
    <mergeCell ref="L1180:L1184"/>
    <mergeCell ref="A1180:A1184"/>
    <mergeCell ref="B1180:B1184"/>
    <mergeCell ref="C1180:C1184"/>
    <mergeCell ref="H45:H49"/>
    <mergeCell ref="I45:I49"/>
    <mergeCell ref="J45:J49"/>
    <mergeCell ref="K45:K49"/>
    <mergeCell ref="L45:L49"/>
    <mergeCell ref="A45:A49"/>
    <mergeCell ref="B45:B49"/>
    <mergeCell ref="C45:C49"/>
    <mergeCell ref="D45:D49"/>
    <mergeCell ref="E45:E49"/>
    <mergeCell ref="F45:F49"/>
    <mergeCell ref="G45:G49"/>
    <mergeCell ref="H50:H54"/>
    <mergeCell ref="I50:I54"/>
    <mergeCell ref="J50:J54"/>
    <mergeCell ref="K50:K54"/>
    <mergeCell ref="L50:L54"/>
    <mergeCell ref="A50:A54"/>
    <mergeCell ref="B50:B54"/>
    <mergeCell ref="C50:C54"/>
    <mergeCell ref="D50:D54"/>
    <mergeCell ref="E50:E54"/>
    <mergeCell ref="F50:F54"/>
    <mergeCell ref="G50:G54"/>
    <mergeCell ref="H1240:H1244"/>
    <mergeCell ref="I1240:I1244"/>
    <mergeCell ref="J1240:J1244"/>
    <mergeCell ref="K1240:K1244"/>
    <mergeCell ref="L1240:L1244"/>
    <mergeCell ref="A1240:A1244"/>
    <mergeCell ref="B1240:B1244"/>
    <mergeCell ref="C1240:C1244"/>
    <mergeCell ref="D1240:D1244"/>
    <mergeCell ref="E1240:E1244"/>
    <mergeCell ref="F1240:F1244"/>
    <mergeCell ref="G1240:G1244"/>
    <mergeCell ref="H1245:H1249"/>
    <mergeCell ref="I1245:I1249"/>
    <mergeCell ref="J1245:J1249"/>
    <mergeCell ref="K1245:K1249"/>
    <mergeCell ref="L1245:L1249"/>
    <mergeCell ref="A1245:A1249"/>
    <mergeCell ref="B1245:B1249"/>
    <mergeCell ref="C1245:C1249"/>
    <mergeCell ref="D1245:D1249"/>
    <mergeCell ref="E1245:E1249"/>
    <mergeCell ref="F1245:F1249"/>
    <mergeCell ref="G1245:G1249"/>
    <mergeCell ref="H1230:H1234"/>
    <mergeCell ref="I1230:I1234"/>
    <mergeCell ref="J1230:J1234"/>
    <mergeCell ref="K1230:K1234"/>
    <mergeCell ref="L1230:L1234"/>
    <mergeCell ref="A1230:A1234"/>
    <mergeCell ref="B1230:B1234"/>
    <mergeCell ref="C1230:C1234"/>
    <mergeCell ref="D1230:D1234"/>
    <mergeCell ref="E1230:E1234"/>
    <mergeCell ref="F1230:F1234"/>
    <mergeCell ref="G1230:G1234"/>
    <mergeCell ref="H1235:H1239"/>
    <mergeCell ref="I1235:I1239"/>
    <mergeCell ref="J1235:J1239"/>
    <mergeCell ref="K1235:K1239"/>
    <mergeCell ref="L1235:L1239"/>
    <mergeCell ref="A1235:A1239"/>
    <mergeCell ref="B1235:B1239"/>
    <mergeCell ref="C1235:C1239"/>
    <mergeCell ref="D1235:D1239"/>
    <mergeCell ref="E1235:E1239"/>
    <mergeCell ref="F1235:F1239"/>
    <mergeCell ref="G1235:G1239"/>
    <mergeCell ref="H1220:H1224"/>
    <mergeCell ref="I1220:I1224"/>
    <mergeCell ref="J1220:J1224"/>
    <mergeCell ref="K1220:K1224"/>
    <mergeCell ref="L1220:L1224"/>
    <mergeCell ref="A1220:A1224"/>
    <mergeCell ref="B1220:B1224"/>
    <mergeCell ref="C1220:C1224"/>
    <mergeCell ref="D1220:D1224"/>
    <mergeCell ref="E1220:E1224"/>
    <mergeCell ref="F1220:F1224"/>
    <mergeCell ref="G1220:G1224"/>
    <mergeCell ref="H1225:H1229"/>
    <mergeCell ref="I1225:I1229"/>
    <mergeCell ref="J1225:J1229"/>
    <mergeCell ref="K1225:K1229"/>
    <mergeCell ref="L1225:L1229"/>
    <mergeCell ref="A1225:A1229"/>
    <mergeCell ref="B1225:B1229"/>
    <mergeCell ref="C1225:C1229"/>
    <mergeCell ref="D1225:D1229"/>
    <mergeCell ref="E1225:E1229"/>
    <mergeCell ref="F1225:F1229"/>
    <mergeCell ref="G1225:G1229"/>
    <mergeCell ref="H1175:H1179"/>
    <mergeCell ref="I1175:I1179"/>
    <mergeCell ref="J1175:J1179"/>
    <mergeCell ref="K1175:K1179"/>
    <mergeCell ref="L1175:L1179"/>
    <mergeCell ref="A1175:A1179"/>
    <mergeCell ref="B1175:B1179"/>
    <mergeCell ref="C1175:C1179"/>
    <mergeCell ref="D1175:D1179"/>
    <mergeCell ref="E1175:E1179"/>
    <mergeCell ref="F1175:F1179"/>
    <mergeCell ref="G1175:G1179"/>
    <mergeCell ref="H1215:H1219"/>
    <mergeCell ref="I1215:I1219"/>
    <mergeCell ref="J1215:J1219"/>
    <mergeCell ref="K1215:K1219"/>
    <mergeCell ref="L1215:L1219"/>
    <mergeCell ref="A1215:A1219"/>
    <mergeCell ref="B1215:B1219"/>
    <mergeCell ref="C1215:C1219"/>
    <mergeCell ref="D1215:D1219"/>
    <mergeCell ref="E1215:E1219"/>
    <mergeCell ref="F1215:F1219"/>
    <mergeCell ref="G1215:G1219"/>
    <mergeCell ref="D1180:D1184"/>
    <mergeCell ref="E1180:E1184"/>
    <mergeCell ref="F1180:F1184"/>
    <mergeCell ref="G1180:G1184"/>
    <mergeCell ref="H1185:H1189"/>
    <mergeCell ref="I1185:I1189"/>
    <mergeCell ref="J1185:J1189"/>
    <mergeCell ref="K1185:K1189"/>
    <mergeCell ref="H1165:H1169"/>
    <mergeCell ref="I1165:I1169"/>
    <mergeCell ref="J1165:J1169"/>
    <mergeCell ref="K1165:K1169"/>
    <mergeCell ref="L1165:L1169"/>
    <mergeCell ref="A1165:A1169"/>
    <mergeCell ref="B1165:B1169"/>
    <mergeCell ref="C1165:C1169"/>
    <mergeCell ref="D1165:D1169"/>
    <mergeCell ref="E1165:E1169"/>
    <mergeCell ref="F1165:F1169"/>
    <mergeCell ref="G1165:G1169"/>
    <mergeCell ref="H1170:H1174"/>
    <mergeCell ref="I1170:I1174"/>
    <mergeCell ref="J1170:J1174"/>
    <mergeCell ref="K1170:K1174"/>
    <mergeCell ref="L1170:L1174"/>
    <mergeCell ref="A1170:A1174"/>
    <mergeCell ref="B1170:B1174"/>
    <mergeCell ref="C1170:C1174"/>
    <mergeCell ref="D1170:D1174"/>
    <mergeCell ref="E1170:E1174"/>
    <mergeCell ref="F1170:F1174"/>
    <mergeCell ref="G1170:G1174"/>
    <mergeCell ref="H1155:H1159"/>
    <mergeCell ref="I1155:I1159"/>
    <mergeCell ref="J1155:J1159"/>
    <mergeCell ref="K1155:K1159"/>
    <mergeCell ref="L1155:L1159"/>
    <mergeCell ref="A1155:A1159"/>
    <mergeCell ref="B1155:B1159"/>
    <mergeCell ref="C1155:C1159"/>
    <mergeCell ref="D1155:D1159"/>
    <mergeCell ref="E1155:E1159"/>
    <mergeCell ref="F1155:F1159"/>
    <mergeCell ref="G1155:G1159"/>
    <mergeCell ref="H1160:H1164"/>
    <mergeCell ref="I1160:I1164"/>
    <mergeCell ref="J1160:J1164"/>
    <mergeCell ref="K1160:K1164"/>
    <mergeCell ref="L1160:L1164"/>
    <mergeCell ref="A1160:A1164"/>
    <mergeCell ref="B1160:B1164"/>
    <mergeCell ref="C1160:C1164"/>
    <mergeCell ref="D1160:D1164"/>
    <mergeCell ref="E1160:E1164"/>
    <mergeCell ref="F1160:F1164"/>
    <mergeCell ref="G1160:G1164"/>
    <mergeCell ref="H1145:H1149"/>
    <mergeCell ref="I1145:I1149"/>
    <mergeCell ref="J1145:J1149"/>
    <mergeCell ref="K1145:K1149"/>
    <mergeCell ref="L1145:L1149"/>
    <mergeCell ref="A1145:A1149"/>
    <mergeCell ref="B1145:B1149"/>
    <mergeCell ref="C1145:C1149"/>
    <mergeCell ref="D1145:D1149"/>
    <mergeCell ref="E1145:E1149"/>
    <mergeCell ref="F1145:F1149"/>
    <mergeCell ref="G1145:G1149"/>
    <mergeCell ref="H1150:H1154"/>
    <mergeCell ref="I1150:I1154"/>
    <mergeCell ref="J1150:J1154"/>
    <mergeCell ref="K1150:K1154"/>
    <mergeCell ref="L1150:L1154"/>
    <mergeCell ref="A1150:A1154"/>
    <mergeCell ref="B1150:B1154"/>
    <mergeCell ref="C1150:C1154"/>
    <mergeCell ref="D1150:D1154"/>
    <mergeCell ref="E1150:E1154"/>
    <mergeCell ref="F1150:F1154"/>
    <mergeCell ref="G1150:G1154"/>
    <mergeCell ref="H1135:H1139"/>
    <mergeCell ref="I1135:I1139"/>
    <mergeCell ref="J1135:J1139"/>
    <mergeCell ref="K1135:K1139"/>
    <mergeCell ref="L1135:L1139"/>
    <mergeCell ref="A1135:A1139"/>
    <mergeCell ref="B1135:B1139"/>
    <mergeCell ref="C1135:C1139"/>
    <mergeCell ref="D1135:D1139"/>
    <mergeCell ref="E1135:E1139"/>
    <mergeCell ref="F1135:F1139"/>
    <mergeCell ref="G1135:G1139"/>
    <mergeCell ref="H1140:H1144"/>
    <mergeCell ref="I1140:I1144"/>
    <mergeCell ref="J1140:J1144"/>
    <mergeCell ref="K1140:K1144"/>
    <mergeCell ref="L1140:L1144"/>
    <mergeCell ref="A1140:A1144"/>
    <mergeCell ref="B1140:B1144"/>
    <mergeCell ref="C1140:C1144"/>
    <mergeCell ref="D1140:D1144"/>
    <mergeCell ref="E1140:E1144"/>
    <mergeCell ref="F1140:F1144"/>
    <mergeCell ref="G1140:G1144"/>
    <mergeCell ref="H1125:H1129"/>
    <mergeCell ref="I1125:I1129"/>
    <mergeCell ref="J1125:J1129"/>
    <mergeCell ref="K1125:K1129"/>
    <mergeCell ref="L1125:L1129"/>
    <mergeCell ref="A1125:A1129"/>
    <mergeCell ref="B1125:B1129"/>
    <mergeCell ref="C1125:C1129"/>
    <mergeCell ref="D1125:D1129"/>
    <mergeCell ref="E1125:E1129"/>
    <mergeCell ref="F1125:F1129"/>
    <mergeCell ref="G1125:G1129"/>
    <mergeCell ref="H1130:H1134"/>
    <mergeCell ref="I1130:I1134"/>
    <mergeCell ref="J1130:J1134"/>
    <mergeCell ref="K1130:K1134"/>
    <mergeCell ref="L1130:L1134"/>
    <mergeCell ref="A1130:A1134"/>
    <mergeCell ref="B1130:B1134"/>
    <mergeCell ref="C1130:C1134"/>
    <mergeCell ref="D1130:D1134"/>
    <mergeCell ref="E1130:E1134"/>
    <mergeCell ref="F1130:F1134"/>
    <mergeCell ref="G1130:G1134"/>
    <mergeCell ref="H1115:H1119"/>
    <mergeCell ref="I1115:I1119"/>
    <mergeCell ref="J1115:J1119"/>
    <mergeCell ref="K1115:K1119"/>
    <mergeCell ref="L1115:L1119"/>
    <mergeCell ref="A1115:A1119"/>
    <mergeCell ref="B1115:B1119"/>
    <mergeCell ref="C1115:C1119"/>
    <mergeCell ref="D1115:D1119"/>
    <mergeCell ref="E1115:E1119"/>
    <mergeCell ref="F1115:F1119"/>
    <mergeCell ref="G1115:G1119"/>
    <mergeCell ref="H1120:H1124"/>
    <mergeCell ref="I1120:I1124"/>
    <mergeCell ref="J1120:J1124"/>
    <mergeCell ref="K1120:K1124"/>
    <mergeCell ref="L1120:L1124"/>
    <mergeCell ref="A1120:A1124"/>
    <mergeCell ref="B1120:B1124"/>
    <mergeCell ref="C1120:C1124"/>
    <mergeCell ref="D1120:D1124"/>
    <mergeCell ref="E1120:E1124"/>
    <mergeCell ref="F1120:F1124"/>
    <mergeCell ref="G1120:G1124"/>
    <mergeCell ref="H1105:H1109"/>
    <mergeCell ref="I1105:I1109"/>
    <mergeCell ref="J1105:J1109"/>
    <mergeCell ref="K1105:K1109"/>
    <mergeCell ref="L1105:L1109"/>
    <mergeCell ref="A1105:A1109"/>
    <mergeCell ref="B1105:B1109"/>
    <mergeCell ref="C1105:C1109"/>
    <mergeCell ref="D1105:D1109"/>
    <mergeCell ref="E1105:E1109"/>
    <mergeCell ref="F1105:F1109"/>
    <mergeCell ref="G1105:G1109"/>
    <mergeCell ref="H1110:H1114"/>
    <mergeCell ref="I1110:I1114"/>
    <mergeCell ref="J1110:J1114"/>
    <mergeCell ref="K1110:K1114"/>
    <mergeCell ref="L1110:L1114"/>
    <mergeCell ref="A1110:A1114"/>
    <mergeCell ref="B1110:B1114"/>
    <mergeCell ref="C1110:C1114"/>
    <mergeCell ref="D1110:D1114"/>
    <mergeCell ref="E1110:E1114"/>
    <mergeCell ref="F1110:F1114"/>
    <mergeCell ref="G1110:G1114"/>
    <mergeCell ref="H1095:H1099"/>
    <mergeCell ref="I1095:I1099"/>
    <mergeCell ref="J1095:J1099"/>
    <mergeCell ref="K1095:K1099"/>
    <mergeCell ref="L1095:L1099"/>
    <mergeCell ref="A1095:A1099"/>
    <mergeCell ref="B1095:B1099"/>
    <mergeCell ref="C1095:C1099"/>
    <mergeCell ref="D1095:D1099"/>
    <mergeCell ref="E1095:E1099"/>
    <mergeCell ref="F1095:F1099"/>
    <mergeCell ref="G1095:G1099"/>
    <mergeCell ref="H1100:H1104"/>
    <mergeCell ref="I1100:I1104"/>
    <mergeCell ref="J1100:J1104"/>
    <mergeCell ref="K1100:K1104"/>
    <mergeCell ref="L1100:L1104"/>
    <mergeCell ref="A1100:A1104"/>
    <mergeCell ref="B1100:B1104"/>
    <mergeCell ref="C1100:C1104"/>
    <mergeCell ref="D1100:D1104"/>
    <mergeCell ref="E1100:E1104"/>
    <mergeCell ref="F1100:F1104"/>
    <mergeCell ref="G1100:G1104"/>
    <mergeCell ref="H1085:H1089"/>
    <mergeCell ref="I1085:I1089"/>
    <mergeCell ref="J1085:J1089"/>
    <mergeCell ref="K1085:K1089"/>
    <mergeCell ref="L1085:L1089"/>
    <mergeCell ref="A1085:A1089"/>
    <mergeCell ref="B1085:B1089"/>
    <mergeCell ref="C1085:C1089"/>
    <mergeCell ref="D1085:D1089"/>
    <mergeCell ref="E1085:E1089"/>
    <mergeCell ref="F1085:F1089"/>
    <mergeCell ref="G1085:G1089"/>
    <mergeCell ref="H1090:H1094"/>
    <mergeCell ref="I1090:I1094"/>
    <mergeCell ref="J1090:J1094"/>
    <mergeCell ref="K1090:K1094"/>
    <mergeCell ref="L1090:L1094"/>
    <mergeCell ref="A1090:A1094"/>
    <mergeCell ref="B1090:B1094"/>
    <mergeCell ref="C1090:C1094"/>
    <mergeCell ref="D1090:D1094"/>
    <mergeCell ref="E1090:E1094"/>
    <mergeCell ref="F1090:F1094"/>
    <mergeCell ref="G1090:G1094"/>
    <mergeCell ref="H1075:H1079"/>
    <mergeCell ref="I1075:I1079"/>
    <mergeCell ref="J1075:J1079"/>
    <mergeCell ref="K1075:K1079"/>
    <mergeCell ref="L1075:L1079"/>
    <mergeCell ref="A1075:A1079"/>
    <mergeCell ref="B1075:B1079"/>
    <mergeCell ref="C1075:C1079"/>
    <mergeCell ref="D1075:D1079"/>
    <mergeCell ref="E1075:E1079"/>
    <mergeCell ref="F1075:F1079"/>
    <mergeCell ref="G1075:G1079"/>
    <mergeCell ref="H1080:H1084"/>
    <mergeCell ref="I1080:I1084"/>
    <mergeCell ref="J1080:J1084"/>
    <mergeCell ref="K1080:K1084"/>
    <mergeCell ref="L1080:L1084"/>
    <mergeCell ref="A1080:A1084"/>
    <mergeCell ref="B1080:B1084"/>
    <mergeCell ref="C1080:C1084"/>
    <mergeCell ref="D1080:D1084"/>
    <mergeCell ref="E1080:E1084"/>
    <mergeCell ref="F1080:F1084"/>
    <mergeCell ref="G1080:G1084"/>
    <mergeCell ref="H820:H824"/>
    <mergeCell ref="I820:I824"/>
    <mergeCell ref="J820:J824"/>
    <mergeCell ref="K820:K824"/>
    <mergeCell ref="L820:L824"/>
    <mergeCell ref="A820:A824"/>
    <mergeCell ref="B820:B824"/>
    <mergeCell ref="C820:C824"/>
    <mergeCell ref="D820:D824"/>
    <mergeCell ref="E820:E824"/>
    <mergeCell ref="F820:F824"/>
    <mergeCell ref="G820:G824"/>
    <mergeCell ref="H825:H829"/>
    <mergeCell ref="I825:I829"/>
    <mergeCell ref="J825:J829"/>
    <mergeCell ref="K825:K829"/>
    <mergeCell ref="L825:L829"/>
    <mergeCell ref="A825:A829"/>
    <mergeCell ref="B825:B829"/>
    <mergeCell ref="C825:C829"/>
    <mergeCell ref="D825:D829"/>
    <mergeCell ref="E825:E829"/>
    <mergeCell ref="F825:F829"/>
    <mergeCell ref="G825:G829"/>
    <mergeCell ref="H810:H814"/>
    <mergeCell ref="I810:I814"/>
    <mergeCell ref="J810:J814"/>
    <mergeCell ref="K810:K814"/>
    <mergeCell ref="L810:L814"/>
    <mergeCell ref="A810:A814"/>
    <mergeCell ref="B810:B814"/>
    <mergeCell ref="C810:C814"/>
    <mergeCell ref="D810:D814"/>
    <mergeCell ref="E810:E814"/>
    <mergeCell ref="F810:F814"/>
    <mergeCell ref="G810:G814"/>
    <mergeCell ref="H815:H819"/>
    <mergeCell ref="I815:I819"/>
    <mergeCell ref="J815:J819"/>
    <mergeCell ref="K815:K819"/>
    <mergeCell ref="L815:L819"/>
    <mergeCell ref="A815:A819"/>
    <mergeCell ref="B815:B819"/>
    <mergeCell ref="C815:C819"/>
    <mergeCell ref="D815:D819"/>
    <mergeCell ref="E815:E819"/>
    <mergeCell ref="F815:F819"/>
    <mergeCell ref="G815:G819"/>
    <mergeCell ref="H800:H804"/>
    <mergeCell ref="I800:I804"/>
    <mergeCell ref="J800:J804"/>
    <mergeCell ref="K800:K804"/>
    <mergeCell ref="L800:L804"/>
    <mergeCell ref="A800:A804"/>
    <mergeCell ref="B800:B804"/>
    <mergeCell ref="C800:C804"/>
    <mergeCell ref="D800:D804"/>
    <mergeCell ref="E800:E804"/>
    <mergeCell ref="F800:F804"/>
    <mergeCell ref="G800:G804"/>
    <mergeCell ref="H805:H809"/>
    <mergeCell ref="I805:I809"/>
    <mergeCell ref="J805:J809"/>
    <mergeCell ref="K805:K809"/>
    <mergeCell ref="L805:L809"/>
    <mergeCell ref="A805:A809"/>
    <mergeCell ref="B805:B809"/>
    <mergeCell ref="C805:C809"/>
    <mergeCell ref="D805:D809"/>
    <mergeCell ref="E805:E809"/>
    <mergeCell ref="F805:F809"/>
    <mergeCell ref="G805:G809"/>
    <mergeCell ref="H790:H794"/>
    <mergeCell ref="I790:I794"/>
    <mergeCell ref="J790:J794"/>
    <mergeCell ref="K790:K794"/>
    <mergeCell ref="L790:L794"/>
    <mergeCell ref="A790:A794"/>
    <mergeCell ref="B790:B794"/>
    <mergeCell ref="C790:C794"/>
    <mergeCell ref="D790:D794"/>
    <mergeCell ref="E790:E794"/>
    <mergeCell ref="F790:F794"/>
    <mergeCell ref="G790:G794"/>
    <mergeCell ref="H795:H799"/>
    <mergeCell ref="I795:I799"/>
    <mergeCell ref="J795:J799"/>
    <mergeCell ref="K795:K799"/>
    <mergeCell ref="L795:L799"/>
    <mergeCell ref="A795:A799"/>
    <mergeCell ref="B795:B799"/>
    <mergeCell ref="C795:C799"/>
    <mergeCell ref="D795:D799"/>
    <mergeCell ref="E795:E799"/>
    <mergeCell ref="F795:F799"/>
    <mergeCell ref="G795:G799"/>
    <mergeCell ref="H780:H784"/>
    <mergeCell ref="I780:I784"/>
    <mergeCell ref="J780:J784"/>
    <mergeCell ref="K780:K784"/>
    <mergeCell ref="L780:L784"/>
    <mergeCell ref="A780:A784"/>
    <mergeCell ref="B780:B784"/>
    <mergeCell ref="C780:C784"/>
    <mergeCell ref="D780:D784"/>
    <mergeCell ref="E780:E784"/>
    <mergeCell ref="F780:F784"/>
    <mergeCell ref="G780:G784"/>
    <mergeCell ref="H785:H789"/>
    <mergeCell ref="I785:I789"/>
    <mergeCell ref="J785:J789"/>
    <mergeCell ref="K785:K789"/>
    <mergeCell ref="L785:L789"/>
    <mergeCell ref="A785:A789"/>
    <mergeCell ref="B785:B789"/>
    <mergeCell ref="C785:C789"/>
    <mergeCell ref="D785:D789"/>
    <mergeCell ref="E785:E789"/>
    <mergeCell ref="F785:F789"/>
    <mergeCell ref="G785:G789"/>
    <mergeCell ref="H770:H774"/>
    <mergeCell ref="I770:I774"/>
    <mergeCell ref="J770:J774"/>
    <mergeCell ref="K770:K774"/>
    <mergeCell ref="L770:L774"/>
    <mergeCell ref="A770:A774"/>
    <mergeCell ref="B770:B774"/>
    <mergeCell ref="C770:C774"/>
    <mergeCell ref="D770:D774"/>
    <mergeCell ref="E770:E774"/>
    <mergeCell ref="F770:F774"/>
    <mergeCell ref="G770:G774"/>
    <mergeCell ref="H775:H779"/>
    <mergeCell ref="I775:I779"/>
    <mergeCell ref="J775:J779"/>
    <mergeCell ref="K775:K779"/>
    <mergeCell ref="L775:L779"/>
    <mergeCell ref="A775:A779"/>
    <mergeCell ref="B775:B779"/>
    <mergeCell ref="C775:C779"/>
    <mergeCell ref="D775:D779"/>
    <mergeCell ref="E775:E779"/>
    <mergeCell ref="F775:F779"/>
    <mergeCell ref="G775:G779"/>
    <mergeCell ref="H760:H764"/>
    <mergeCell ref="I760:I764"/>
    <mergeCell ref="J760:J764"/>
    <mergeCell ref="K760:K764"/>
    <mergeCell ref="L760:L764"/>
    <mergeCell ref="A760:A764"/>
    <mergeCell ref="B760:B764"/>
    <mergeCell ref="C760:C764"/>
    <mergeCell ref="D760:D764"/>
    <mergeCell ref="E760:E764"/>
    <mergeCell ref="F760:F764"/>
    <mergeCell ref="G760:G764"/>
    <mergeCell ref="H765:H769"/>
    <mergeCell ref="I765:I769"/>
    <mergeCell ref="J765:J769"/>
    <mergeCell ref="K765:K769"/>
    <mergeCell ref="L765:L769"/>
    <mergeCell ref="A765:A769"/>
    <mergeCell ref="B765:B769"/>
    <mergeCell ref="C765:C769"/>
    <mergeCell ref="D765:D769"/>
    <mergeCell ref="E765:E769"/>
    <mergeCell ref="F765:F769"/>
    <mergeCell ref="G765:G769"/>
    <mergeCell ref="H750:H754"/>
    <mergeCell ref="I750:I754"/>
    <mergeCell ref="J750:J754"/>
    <mergeCell ref="K750:K754"/>
    <mergeCell ref="L750:L754"/>
    <mergeCell ref="A750:A754"/>
    <mergeCell ref="B750:B754"/>
    <mergeCell ref="C750:C754"/>
    <mergeCell ref="D750:D754"/>
    <mergeCell ref="E750:E754"/>
    <mergeCell ref="F750:F754"/>
    <mergeCell ref="G750:G754"/>
    <mergeCell ref="H755:H759"/>
    <mergeCell ref="I755:I759"/>
    <mergeCell ref="J755:J759"/>
    <mergeCell ref="K755:K759"/>
    <mergeCell ref="L755:L759"/>
    <mergeCell ref="A755:A759"/>
    <mergeCell ref="B755:B759"/>
    <mergeCell ref="C755:C759"/>
    <mergeCell ref="D755:D759"/>
    <mergeCell ref="E755:E759"/>
    <mergeCell ref="F755:F759"/>
    <mergeCell ref="G755:G759"/>
    <mergeCell ref="H740:H744"/>
    <mergeCell ref="I740:I744"/>
    <mergeCell ref="J740:J744"/>
    <mergeCell ref="K740:K744"/>
    <mergeCell ref="L740:L744"/>
    <mergeCell ref="A740:A744"/>
    <mergeCell ref="B740:B744"/>
    <mergeCell ref="C740:C744"/>
    <mergeCell ref="D740:D744"/>
    <mergeCell ref="E740:E744"/>
    <mergeCell ref="F740:F744"/>
    <mergeCell ref="G740:G744"/>
    <mergeCell ref="H745:H749"/>
    <mergeCell ref="I745:I749"/>
    <mergeCell ref="J745:J749"/>
    <mergeCell ref="K745:K749"/>
    <mergeCell ref="L745:L749"/>
    <mergeCell ref="A745:A749"/>
    <mergeCell ref="B745:B749"/>
    <mergeCell ref="C745:C749"/>
    <mergeCell ref="D745:D749"/>
    <mergeCell ref="E745:E749"/>
    <mergeCell ref="F745:F749"/>
    <mergeCell ref="G745:G749"/>
    <mergeCell ref="H730:H734"/>
    <mergeCell ref="I730:I734"/>
    <mergeCell ref="J730:J734"/>
    <mergeCell ref="K730:K734"/>
    <mergeCell ref="L730:L734"/>
    <mergeCell ref="A730:A734"/>
    <mergeCell ref="B730:B734"/>
    <mergeCell ref="C730:C734"/>
    <mergeCell ref="D730:D734"/>
    <mergeCell ref="E730:E734"/>
    <mergeCell ref="F730:F734"/>
    <mergeCell ref="G730:G734"/>
    <mergeCell ref="H735:H739"/>
    <mergeCell ref="I735:I739"/>
    <mergeCell ref="J735:J739"/>
    <mergeCell ref="K735:K739"/>
    <mergeCell ref="L735:L739"/>
    <mergeCell ref="A735:A739"/>
    <mergeCell ref="B735:B739"/>
    <mergeCell ref="C735:C739"/>
    <mergeCell ref="D735:D739"/>
    <mergeCell ref="E735:E739"/>
    <mergeCell ref="F735:F739"/>
    <mergeCell ref="G735:G739"/>
    <mergeCell ref="H720:H724"/>
    <mergeCell ref="I720:I724"/>
    <mergeCell ref="J720:J724"/>
    <mergeCell ref="K720:K724"/>
    <mergeCell ref="L720:L724"/>
    <mergeCell ref="A720:A724"/>
    <mergeCell ref="B720:B724"/>
    <mergeCell ref="C720:C724"/>
    <mergeCell ref="D720:D724"/>
    <mergeCell ref="E720:E724"/>
    <mergeCell ref="F720:F724"/>
    <mergeCell ref="G720:G724"/>
    <mergeCell ref="H725:H729"/>
    <mergeCell ref="I725:I729"/>
    <mergeCell ref="J725:J729"/>
    <mergeCell ref="K725:K729"/>
    <mergeCell ref="L725:L729"/>
    <mergeCell ref="A725:A729"/>
    <mergeCell ref="B725:B729"/>
    <mergeCell ref="C725:C729"/>
    <mergeCell ref="D725:D729"/>
    <mergeCell ref="E725:E729"/>
    <mergeCell ref="F725:F729"/>
    <mergeCell ref="G725:G729"/>
    <mergeCell ref="H710:H714"/>
    <mergeCell ref="I710:I714"/>
    <mergeCell ref="J710:J714"/>
    <mergeCell ref="K710:K714"/>
    <mergeCell ref="L710:L714"/>
    <mergeCell ref="A710:A714"/>
    <mergeCell ref="B710:B714"/>
    <mergeCell ref="C710:C714"/>
    <mergeCell ref="D710:D714"/>
    <mergeCell ref="E710:E714"/>
    <mergeCell ref="F710:F714"/>
    <mergeCell ref="G710:G714"/>
    <mergeCell ref="H715:H719"/>
    <mergeCell ref="I715:I719"/>
    <mergeCell ref="J715:J719"/>
    <mergeCell ref="K715:K719"/>
    <mergeCell ref="L715:L719"/>
    <mergeCell ref="A715:A719"/>
    <mergeCell ref="B715:B719"/>
    <mergeCell ref="C715:C719"/>
    <mergeCell ref="D715:D719"/>
    <mergeCell ref="E715:E719"/>
    <mergeCell ref="F715:F719"/>
    <mergeCell ref="G715:G719"/>
    <mergeCell ref="H700:H704"/>
    <mergeCell ref="I700:I704"/>
    <mergeCell ref="J700:J704"/>
    <mergeCell ref="K700:K704"/>
    <mergeCell ref="L700:L704"/>
    <mergeCell ref="A700:A704"/>
    <mergeCell ref="B700:B704"/>
    <mergeCell ref="C700:C704"/>
    <mergeCell ref="D700:D704"/>
    <mergeCell ref="E700:E704"/>
    <mergeCell ref="F700:F704"/>
    <mergeCell ref="G700:G704"/>
    <mergeCell ref="H705:H709"/>
    <mergeCell ref="I705:I709"/>
    <mergeCell ref="J705:J709"/>
    <mergeCell ref="K705:K709"/>
    <mergeCell ref="L705:L709"/>
    <mergeCell ref="A705:A709"/>
    <mergeCell ref="B705:B709"/>
    <mergeCell ref="C705:C709"/>
    <mergeCell ref="D705:D709"/>
    <mergeCell ref="E705:E709"/>
    <mergeCell ref="F705:F709"/>
    <mergeCell ref="G705:G709"/>
    <mergeCell ref="H690:H694"/>
    <mergeCell ref="I690:I694"/>
    <mergeCell ref="J690:J694"/>
    <mergeCell ref="K690:K694"/>
    <mergeCell ref="L690:L694"/>
    <mergeCell ref="A690:A694"/>
    <mergeCell ref="B690:B694"/>
    <mergeCell ref="C690:C694"/>
    <mergeCell ref="D690:D694"/>
    <mergeCell ref="E690:E694"/>
    <mergeCell ref="F690:F694"/>
    <mergeCell ref="G690:G694"/>
    <mergeCell ref="H695:H699"/>
    <mergeCell ref="I695:I699"/>
    <mergeCell ref="J695:J699"/>
    <mergeCell ref="K695:K699"/>
    <mergeCell ref="L695:L699"/>
    <mergeCell ref="A695:A699"/>
    <mergeCell ref="B695:B699"/>
    <mergeCell ref="C695:C699"/>
    <mergeCell ref="D695:D699"/>
    <mergeCell ref="E695:E699"/>
    <mergeCell ref="F695:F699"/>
    <mergeCell ref="G695:G699"/>
    <mergeCell ref="H680:H684"/>
    <mergeCell ref="I680:I684"/>
    <mergeCell ref="J680:J684"/>
    <mergeCell ref="K680:K684"/>
    <mergeCell ref="L680:L684"/>
    <mergeCell ref="A680:A684"/>
    <mergeCell ref="B680:B684"/>
    <mergeCell ref="C680:C684"/>
    <mergeCell ref="D680:D684"/>
    <mergeCell ref="E680:E684"/>
    <mergeCell ref="F680:F684"/>
    <mergeCell ref="G680:G684"/>
    <mergeCell ref="H685:H689"/>
    <mergeCell ref="I685:I689"/>
    <mergeCell ref="J685:J689"/>
    <mergeCell ref="K685:K689"/>
    <mergeCell ref="L685:L689"/>
    <mergeCell ref="A685:A689"/>
    <mergeCell ref="B685:B689"/>
    <mergeCell ref="C685:C689"/>
    <mergeCell ref="D685:D689"/>
    <mergeCell ref="E685:E689"/>
    <mergeCell ref="F685:F689"/>
    <mergeCell ref="G685:G689"/>
    <mergeCell ref="H670:H674"/>
    <mergeCell ref="I670:I674"/>
    <mergeCell ref="J670:J674"/>
    <mergeCell ref="K670:K674"/>
    <mergeCell ref="L670:L674"/>
    <mergeCell ref="A670:A674"/>
    <mergeCell ref="B670:B674"/>
    <mergeCell ref="C670:C674"/>
    <mergeCell ref="D670:D674"/>
    <mergeCell ref="E670:E674"/>
    <mergeCell ref="F670:F674"/>
    <mergeCell ref="G670:G674"/>
    <mergeCell ref="H675:H679"/>
    <mergeCell ref="I675:I679"/>
    <mergeCell ref="J675:J679"/>
    <mergeCell ref="K675:K679"/>
    <mergeCell ref="L675:L679"/>
    <mergeCell ref="A675:A679"/>
    <mergeCell ref="B675:B679"/>
    <mergeCell ref="C675:C679"/>
    <mergeCell ref="D675:D679"/>
    <mergeCell ref="E675:E679"/>
    <mergeCell ref="F675:F679"/>
    <mergeCell ref="G675:G679"/>
    <mergeCell ref="H660:H664"/>
    <mergeCell ref="I660:I664"/>
    <mergeCell ref="J660:J664"/>
    <mergeCell ref="K660:K664"/>
    <mergeCell ref="L660:L664"/>
    <mergeCell ref="A660:A664"/>
    <mergeCell ref="B660:B664"/>
    <mergeCell ref="C660:C664"/>
    <mergeCell ref="D660:D664"/>
    <mergeCell ref="E660:E664"/>
    <mergeCell ref="F660:F664"/>
    <mergeCell ref="G660:G664"/>
    <mergeCell ref="H665:H669"/>
    <mergeCell ref="I665:I669"/>
    <mergeCell ref="J665:J669"/>
    <mergeCell ref="K665:K669"/>
    <mergeCell ref="L665:L669"/>
    <mergeCell ref="A665:A669"/>
    <mergeCell ref="B665:B669"/>
    <mergeCell ref="C665:C669"/>
    <mergeCell ref="D665:D669"/>
    <mergeCell ref="E665:E669"/>
    <mergeCell ref="F665:F669"/>
    <mergeCell ref="G665:G669"/>
    <mergeCell ref="H650:H654"/>
    <mergeCell ref="I650:I654"/>
    <mergeCell ref="J650:J654"/>
    <mergeCell ref="K650:K654"/>
    <mergeCell ref="L650:L654"/>
    <mergeCell ref="A650:A654"/>
    <mergeCell ref="B650:B654"/>
    <mergeCell ref="C650:C654"/>
    <mergeCell ref="D650:D654"/>
    <mergeCell ref="E650:E654"/>
    <mergeCell ref="F650:F654"/>
    <mergeCell ref="G650:G654"/>
    <mergeCell ref="H655:H659"/>
    <mergeCell ref="I655:I659"/>
    <mergeCell ref="J655:J659"/>
    <mergeCell ref="K655:K659"/>
    <mergeCell ref="L655:L659"/>
    <mergeCell ref="A655:A659"/>
    <mergeCell ref="B655:B659"/>
    <mergeCell ref="C655:C659"/>
    <mergeCell ref="D655:D659"/>
    <mergeCell ref="E655:E659"/>
    <mergeCell ref="F655:F659"/>
    <mergeCell ref="G655:G659"/>
    <mergeCell ref="H640:H644"/>
    <mergeCell ref="I640:I644"/>
    <mergeCell ref="J640:J644"/>
    <mergeCell ref="K640:K644"/>
    <mergeCell ref="L640:L644"/>
    <mergeCell ref="A640:A644"/>
    <mergeCell ref="B640:B644"/>
    <mergeCell ref="C640:C644"/>
    <mergeCell ref="D640:D644"/>
    <mergeCell ref="E640:E644"/>
    <mergeCell ref="F640:F644"/>
    <mergeCell ref="G640:G644"/>
    <mergeCell ref="H645:H649"/>
    <mergeCell ref="I645:I649"/>
    <mergeCell ref="J645:J649"/>
    <mergeCell ref="K645:K649"/>
    <mergeCell ref="L645:L649"/>
    <mergeCell ref="A645:A649"/>
    <mergeCell ref="B645:B649"/>
    <mergeCell ref="C645:C649"/>
    <mergeCell ref="D645:D649"/>
    <mergeCell ref="E645:E649"/>
    <mergeCell ref="F645:F649"/>
    <mergeCell ref="G645:G649"/>
    <mergeCell ref="H630:H634"/>
    <mergeCell ref="I630:I634"/>
    <mergeCell ref="J630:J634"/>
    <mergeCell ref="K630:K634"/>
    <mergeCell ref="L630:L634"/>
    <mergeCell ref="A630:A634"/>
    <mergeCell ref="B630:B634"/>
    <mergeCell ref="C630:C634"/>
    <mergeCell ref="D630:D634"/>
    <mergeCell ref="E630:E634"/>
    <mergeCell ref="F630:F634"/>
    <mergeCell ref="G630:G634"/>
    <mergeCell ref="H635:H639"/>
    <mergeCell ref="I635:I639"/>
    <mergeCell ref="J635:J639"/>
    <mergeCell ref="K635:K639"/>
    <mergeCell ref="L635:L639"/>
    <mergeCell ref="A635:A639"/>
    <mergeCell ref="B635:B639"/>
    <mergeCell ref="C635:C639"/>
    <mergeCell ref="D635:D639"/>
    <mergeCell ref="E635:E639"/>
    <mergeCell ref="F635:F639"/>
    <mergeCell ref="G635:G639"/>
    <mergeCell ref="H620:H624"/>
    <mergeCell ref="I620:I624"/>
    <mergeCell ref="J620:J624"/>
    <mergeCell ref="K620:K624"/>
    <mergeCell ref="L620:L624"/>
    <mergeCell ref="A620:A624"/>
    <mergeCell ref="B620:B624"/>
    <mergeCell ref="C620:C624"/>
    <mergeCell ref="D620:D624"/>
    <mergeCell ref="E620:E624"/>
    <mergeCell ref="F620:F624"/>
    <mergeCell ref="G620:G624"/>
    <mergeCell ref="H625:H629"/>
    <mergeCell ref="I625:I629"/>
    <mergeCell ref="J625:J629"/>
    <mergeCell ref="K625:K629"/>
    <mergeCell ref="L625:L629"/>
    <mergeCell ref="A625:A629"/>
    <mergeCell ref="B625:B629"/>
    <mergeCell ref="C625:C629"/>
    <mergeCell ref="D625:D629"/>
    <mergeCell ref="E625:E629"/>
    <mergeCell ref="F625:F629"/>
    <mergeCell ref="G625:G629"/>
    <mergeCell ref="H610:H614"/>
    <mergeCell ref="I610:I614"/>
    <mergeCell ref="J610:J614"/>
    <mergeCell ref="K610:K614"/>
    <mergeCell ref="L610:L614"/>
    <mergeCell ref="A610:A614"/>
    <mergeCell ref="B610:B614"/>
    <mergeCell ref="C610:C614"/>
    <mergeCell ref="D610:D614"/>
    <mergeCell ref="E610:E614"/>
    <mergeCell ref="F610:F614"/>
    <mergeCell ref="G610:G614"/>
    <mergeCell ref="H615:H619"/>
    <mergeCell ref="I615:I619"/>
    <mergeCell ref="J615:J619"/>
    <mergeCell ref="K615:K619"/>
    <mergeCell ref="L615:L619"/>
    <mergeCell ref="A615:A619"/>
    <mergeCell ref="B615:B619"/>
    <mergeCell ref="C615:C619"/>
    <mergeCell ref="D615:D619"/>
    <mergeCell ref="E615:E619"/>
    <mergeCell ref="F615:F619"/>
    <mergeCell ref="G615:G619"/>
    <mergeCell ref="H600:H604"/>
    <mergeCell ref="I600:I604"/>
    <mergeCell ref="J600:J604"/>
    <mergeCell ref="K600:K604"/>
    <mergeCell ref="L600:L604"/>
    <mergeCell ref="A600:A604"/>
    <mergeCell ref="B600:B604"/>
    <mergeCell ref="C600:C604"/>
    <mergeCell ref="D600:D604"/>
    <mergeCell ref="E600:E604"/>
    <mergeCell ref="F600:F604"/>
    <mergeCell ref="G600:G604"/>
    <mergeCell ref="H605:H609"/>
    <mergeCell ref="I605:I609"/>
    <mergeCell ref="J605:J609"/>
    <mergeCell ref="K605:K609"/>
    <mergeCell ref="L605:L609"/>
    <mergeCell ref="A605:A609"/>
    <mergeCell ref="B605:B609"/>
    <mergeCell ref="C605:C609"/>
    <mergeCell ref="D605:D609"/>
    <mergeCell ref="E605:E609"/>
    <mergeCell ref="F605:F609"/>
    <mergeCell ref="G605:G609"/>
    <mergeCell ref="H590:H594"/>
    <mergeCell ref="I590:I594"/>
    <mergeCell ref="J590:J594"/>
    <mergeCell ref="K590:K594"/>
    <mergeCell ref="L590:L594"/>
    <mergeCell ref="A590:A594"/>
    <mergeCell ref="B590:B594"/>
    <mergeCell ref="C590:C594"/>
    <mergeCell ref="D590:D594"/>
    <mergeCell ref="E590:E594"/>
    <mergeCell ref="F590:F594"/>
    <mergeCell ref="G590:G594"/>
    <mergeCell ref="H595:H599"/>
    <mergeCell ref="I595:I599"/>
    <mergeCell ref="J595:J599"/>
    <mergeCell ref="K595:K599"/>
    <mergeCell ref="L595:L599"/>
    <mergeCell ref="A595:A599"/>
    <mergeCell ref="B595:B599"/>
    <mergeCell ref="C595:C599"/>
    <mergeCell ref="D595:D599"/>
    <mergeCell ref="E595:E599"/>
    <mergeCell ref="F595:F599"/>
    <mergeCell ref="G595:G599"/>
    <mergeCell ref="H580:H584"/>
    <mergeCell ref="I580:I584"/>
    <mergeCell ref="J580:J584"/>
    <mergeCell ref="K580:K584"/>
    <mergeCell ref="L580:L584"/>
    <mergeCell ref="A580:A584"/>
    <mergeCell ref="B580:B584"/>
    <mergeCell ref="C580:C584"/>
    <mergeCell ref="D580:D584"/>
    <mergeCell ref="E580:E584"/>
    <mergeCell ref="F580:F584"/>
    <mergeCell ref="G580:G584"/>
    <mergeCell ref="H585:H589"/>
    <mergeCell ref="I585:I589"/>
    <mergeCell ref="J585:J589"/>
    <mergeCell ref="K585:K589"/>
    <mergeCell ref="L585:L589"/>
    <mergeCell ref="A585:A589"/>
    <mergeCell ref="B585:B589"/>
    <mergeCell ref="C585:C589"/>
    <mergeCell ref="D585:D589"/>
    <mergeCell ref="E585:E589"/>
    <mergeCell ref="F585:F589"/>
    <mergeCell ref="G585:G589"/>
    <mergeCell ref="H570:H574"/>
    <mergeCell ref="I570:I574"/>
    <mergeCell ref="J570:J574"/>
    <mergeCell ref="K570:K574"/>
    <mergeCell ref="L570:L574"/>
    <mergeCell ref="A570:A574"/>
    <mergeCell ref="B570:B574"/>
    <mergeCell ref="C570:C574"/>
    <mergeCell ref="D570:D574"/>
    <mergeCell ref="E570:E574"/>
    <mergeCell ref="F570:F574"/>
    <mergeCell ref="G570:G574"/>
    <mergeCell ref="H575:H579"/>
    <mergeCell ref="I575:I579"/>
    <mergeCell ref="J575:J579"/>
    <mergeCell ref="K575:K579"/>
    <mergeCell ref="L575:L579"/>
    <mergeCell ref="A575:A579"/>
    <mergeCell ref="B575:B579"/>
    <mergeCell ref="C575:C579"/>
    <mergeCell ref="D575:D579"/>
    <mergeCell ref="E575:E579"/>
    <mergeCell ref="F575:F579"/>
    <mergeCell ref="G575:G579"/>
    <mergeCell ref="H560:H564"/>
    <mergeCell ref="I560:I564"/>
    <mergeCell ref="J560:J564"/>
    <mergeCell ref="K560:K564"/>
    <mergeCell ref="L560:L564"/>
    <mergeCell ref="A560:A564"/>
    <mergeCell ref="B560:B564"/>
    <mergeCell ref="C560:C564"/>
    <mergeCell ref="D560:D564"/>
    <mergeCell ref="E560:E564"/>
    <mergeCell ref="F560:F564"/>
    <mergeCell ref="G560:G564"/>
    <mergeCell ref="H565:H569"/>
    <mergeCell ref="I565:I569"/>
    <mergeCell ref="J565:J569"/>
    <mergeCell ref="K565:K569"/>
    <mergeCell ref="L565:L569"/>
    <mergeCell ref="A565:A569"/>
    <mergeCell ref="B565:B569"/>
    <mergeCell ref="C565:C569"/>
    <mergeCell ref="D565:D569"/>
    <mergeCell ref="E565:E569"/>
    <mergeCell ref="F565:F569"/>
    <mergeCell ref="G565:G569"/>
    <mergeCell ref="H550:H554"/>
    <mergeCell ref="I550:I554"/>
    <mergeCell ref="J550:J554"/>
    <mergeCell ref="K550:K554"/>
    <mergeCell ref="L550:L554"/>
    <mergeCell ref="A550:A554"/>
    <mergeCell ref="B550:B554"/>
    <mergeCell ref="C550:C554"/>
    <mergeCell ref="D550:D554"/>
    <mergeCell ref="E550:E554"/>
    <mergeCell ref="F550:F554"/>
    <mergeCell ref="G550:G554"/>
    <mergeCell ref="H555:H559"/>
    <mergeCell ref="I555:I559"/>
    <mergeCell ref="J555:J559"/>
    <mergeCell ref="K555:K559"/>
    <mergeCell ref="L555:L559"/>
    <mergeCell ref="A555:A559"/>
    <mergeCell ref="B555:B559"/>
    <mergeCell ref="C555:C559"/>
    <mergeCell ref="D555:D559"/>
    <mergeCell ref="E555:E559"/>
    <mergeCell ref="F555:F559"/>
    <mergeCell ref="G555:G559"/>
    <mergeCell ref="H540:H544"/>
    <mergeCell ref="I540:I544"/>
    <mergeCell ref="J540:J544"/>
    <mergeCell ref="K540:K544"/>
    <mergeCell ref="L540:L544"/>
    <mergeCell ref="A540:A544"/>
    <mergeCell ref="B540:B544"/>
    <mergeCell ref="C540:C544"/>
    <mergeCell ref="D540:D544"/>
    <mergeCell ref="E540:E544"/>
    <mergeCell ref="F540:F544"/>
    <mergeCell ref="G540:G544"/>
    <mergeCell ref="H545:H549"/>
    <mergeCell ref="I545:I549"/>
    <mergeCell ref="J545:J549"/>
    <mergeCell ref="K545:K549"/>
    <mergeCell ref="L545:L549"/>
    <mergeCell ref="A545:A549"/>
    <mergeCell ref="B545:B549"/>
    <mergeCell ref="C545:C549"/>
    <mergeCell ref="D545:D549"/>
    <mergeCell ref="E545:E549"/>
    <mergeCell ref="F545:F549"/>
    <mergeCell ref="G545:G549"/>
    <mergeCell ref="H530:H534"/>
    <mergeCell ref="I530:I534"/>
    <mergeCell ref="J530:J534"/>
    <mergeCell ref="K530:K534"/>
    <mergeCell ref="L530:L534"/>
    <mergeCell ref="A530:A534"/>
    <mergeCell ref="B530:B534"/>
    <mergeCell ref="C530:C534"/>
    <mergeCell ref="D530:D534"/>
    <mergeCell ref="E530:E534"/>
    <mergeCell ref="F530:F534"/>
    <mergeCell ref="G530:G534"/>
    <mergeCell ref="H535:H539"/>
    <mergeCell ref="I535:I539"/>
    <mergeCell ref="J535:J539"/>
    <mergeCell ref="K535:K539"/>
    <mergeCell ref="L535:L539"/>
    <mergeCell ref="A535:A539"/>
    <mergeCell ref="B535:B539"/>
    <mergeCell ref="C535:C539"/>
    <mergeCell ref="D535:D539"/>
    <mergeCell ref="E535:E539"/>
    <mergeCell ref="F535:F539"/>
    <mergeCell ref="G535:G539"/>
    <mergeCell ref="H520:H524"/>
    <mergeCell ref="I520:I524"/>
    <mergeCell ref="J520:J524"/>
    <mergeCell ref="K520:K524"/>
    <mergeCell ref="L520:L524"/>
    <mergeCell ref="A520:A524"/>
    <mergeCell ref="B520:B524"/>
    <mergeCell ref="C520:C524"/>
    <mergeCell ref="D520:D524"/>
    <mergeCell ref="E520:E524"/>
    <mergeCell ref="F520:F524"/>
    <mergeCell ref="G520:G524"/>
    <mergeCell ref="H525:H529"/>
    <mergeCell ref="I525:I529"/>
    <mergeCell ref="J525:J529"/>
    <mergeCell ref="K525:K529"/>
    <mergeCell ref="L525:L529"/>
    <mergeCell ref="A525:A529"/>
    <mergeCell ref="B525:B529"/>
    <mergeCell ref="C525:C529"/>
    <mergeCell ref="D525:D529"/>
    <mergeCell ref="E525:E529"/>
    <mergeCell ref="F525:F529"/>
    <mergeCell ref="G525:G529"/>
    <mergeCell ref="H510:H514"/>
    <mergeCell ref="I510:I514"/>
    <mergeCell ref="J510:J514"/>
    <mergeCell ref="K510:K514"/>
    <mergeCell ref="L510:L514"/>
    <mergeCell ref="A510:A514"/>
    <mergeCell ref="B510:B514"/>
    <mergeCell ref="C510:C514"/>
    <mergeCell ref="D510:D514"/>
    <mergeCell ref="E510:E514"/>
    <mergeCell ref="F510:F514"/>
    <mergeCell ref="G510:G514"/>
    <mergeCell ref="H515:H519"/>
    <mergeCell ref="I515:I519"/>
    <mergeCell ref="J515:J519"/>
    <mergeCell ref="K515:K519"/>
    <mergeCell ref="L515:L519"/>
    <mergeCell ref="A515:A519"/>
    <mergeCell ref="B515:B519"/>
    <mergeCell ref="C515:C519"/>
    <mergeCell ref="D515:D519"/>
    <mergeCell ref="E515:E519"/>
    <mergeCell ref="F515:F519"/>
    <mergeCell ref="G515:G519"/>
    <mergeCell ref="H500:H504"/>
    <mergeCell ref="I500:I504"/>
    <mergeCell ref="J500:J504"/>
    <mergeCell ref="K500:K504"/>
    <mergeCell ref="L500:L504"/>
    <mergeCell ref="A500:A504"/>
    <mergeCell ref="B500:B504"/>
    <mergeCell ref="C500:C504"/>
    <mergeCell ref="D500:D504"/>
    <mergeCell ref="E500:E504"/>
    <mergeCell ref="F500:F504"/>
    <mergeCell ref="G500:G504"/>
    <mergeCell ref="H505:H509"/>
    <mergeCell ref="I505:I509"/>
    <mergeCell ref="J505:J509"/>
    <mergeCell ref="K505:K509"/>
    <mergeCell ref="L505:L509"/>
    <mergeCell ref="A505:A509"/>
    <mergeCell ref="B505:B509"/>
    <mergeCell ref="C505:C509"/>
    <mergeCell ref="D505:D509"/>
    <mergeCell ref="E505:E509"/>
    <mergeCell ref="F505:F509"/>
    <mergeCell ref="G505:G509"/>
    <mergeCell ref="H490:H494"/>
    <mergeCell ref="I490:I494"/>
    <mergeCell ref="J490:J494"/>
    <mergeCell ref="K490:K494"/>
    <mergeCell ref="L490:L494"/>
    <mergeCell ref="A490:A494"/>
    <mergeCell ref="B490:B494"/>
    <mergeCell ref="C490:C494"/>
    <mergeCell ref="D490:D494"/>
    <mergeCell ref="E490:E494"/>
    <mergeCell ref="F490:F494"/>
    <mergeCell ref="G490:G494"/>
    <mergeCell ref="H495:H499"/>
    <mergeCell ref="I495:I499"/>
    <mergeCell ref="J495:J499"/>
    <mergeCell ref="K495:K499"/>
    <mergeCell ref="L495:L499"/>
    <mergeCell ref="A495:A499"/>
    <mergeCell ref="B495:B499"/>
    <mergeCell ref="C495:C499"/>
    <mergeCell ref="D495:D499"/>
    <mergeCell ref="E495:E499"/>
    <mergeCell ref="F495:F499"/>
    <mergeCell ref="G495:G499"/>
    <mergeCell ref="H480:H484"/>
    <mergeCell ref="I480:I484"/>
    <mergeCell ref="J480:J484"/>
    <mergeCell ref="K480:K484"/>
    <mergeCell ref="L480:L484"/>
    <mergeCell ref="A480:A484"/>
    <mergeCell ref="B480:B484"/>
    <mergeCell ref="C480:C484"/>
    <mergeCell ref="D480:D484"/>
    <mergeCell ref="E480:E484"/>
    <mergeCell ref="F480:F484"/>
    <mergeCell ref="G480:G484"/>
    <mergeCell ref="H485:H489"/>
    <mergeCell ref="I485:I489"/>
    <mergeCell ref="J485:J489"/>
    <mergeCell ref="K485:K489"/>
    <mergeCell ref="L485:L489"/>
    <mergeCell ref="A485:A489"/>
    <mergeCell ref="B485:B489"/>
    <mergeCell ref="C485:C489"/>
    <mergeCell ref="D485:D489"/>
    <mergeCell ref="E485:E489"/>
    <mergeCell ref="F485:F489"/>
    <mergeCell ref="G485:G489"/>
    <mergeCell ref="H470:H474"/>
    <mergeCell ref="I470:I474"/>
    <mergeCell ref="J470:J474"/>
    <mergeCell ref="K470:K474"/>
    <mergeCell ref="L470:L474"/>
    <mergeCell ref="A470:A474"/>
    <mergeCell ref="B470:B474"/>
    <mergeCell ref="C470:C474"/>
    <mergeCell ref="D470:D474"/>
    <mergeCell ref="E470:E474"/>
    <mergeCell ref="F470:F474"/>
    <mergeCell ref="G470:G474"/>
    <mergeCell ref="H475:H479"/>
    <mergeCell ref="I475:I479"/>
    <mergeCell ref="J475:J479"/>
    <mergeCell ref="K475:K479"/>
    <mergeCell ref="L475:L479"/>
    <mergeCell ref="A475:A479"/>
    <mergeCell ref="B475:B479"/>
    <mergeCell ref="C475:C479"/>
    <mergeCell ref="D475:D479"/>
    <mergeCell ref="E475:E479"/>
    <mergeCell ref="F475:F479"/>
    <mergeCell ref="G475:G479"/>
    <mergeCell ref="H460:H464"/>
    <mergeCell ref="I460:I464"/>
    <mergeCell ref="J460:J464"/>
    <mergeCell ref="K460:K464"/>
    <mergeCell ref="L460:L464"/>
    <mergeCell ref="A460:A464"/>
    <mergeCell ref="B460:B464"/>
    <mergeCell ref="C460:C464"/>
    <mergeCell ref="D460:D464"/>
    <mergeCell ref="E460:E464"/>
    <mergeCell ref="F460:F464"/>
    <mergeCell ref="G460:G464"/>
    <mergeCell ref="H465:H469"/>
    <mergeCell ref="I465:I469"/>
    <mergeCell ref="J465:J469"/>
    <mergeCell ref="K465:K469"/>
    <mergeCell ref="L465:L469"/>
    <mergeCell ref="A465:A469"/>
    <mergeCell ref="B465:B469"/>
    <mergeCell ref="C465:C469"/>
    <mergeCell ref="D465:D469"/>
    <mergeCell ref="E465:E469"/>
    <mergeCell ref="F465:F469"/>
    <mergeCell ref="G465:G469"/>
    <mergeCell ref="H450:H454"/>
    <mergeCell ref="I450:I454"/>
    <mergeCell ref="J450:J454"/>
    <mergeCell ref="K450:K454"/>
    <mergeCell ref="L450:L454"/>
    <mergeCell ref="A450:A454"/>
    <mergeCell ref="B450:B454"/>
    <mergeCell ref="C450:C454"/>
    <mergeCell ref="D450:D454"/>
    <mergeCell ref="E450:E454"/>
    <mergeCell ref="F450:F454"/>
    <mergeCell ref="G450:G454"/>
    <mergeCell ref="H455:H459"/>
    <mergeCell ref="I455:I459"/>
    <mergeCell ref="J455:J459"/>
    <mergeCell ref="K455:K459"/>
    <mergeCell ref="L455:L459"/>
    <mergeCell ref="A455:A459"/>
    <mergeCell ref="B455:B459"/>
    <mergeCell ref="C455:C459"/>
    <mergeCell ref="D455:D459"/>
    <mergeCell ref="E455:E459"/>
    <mergeCell ref="F455:F459"/>
    <mergeCell ref="G455:G459"/>
    <mergeCell ref="H440:H444"/>
    <mergeCell ref="I440:I444"/>
    <mergeCell ref="J440:J444"/>
    <mergeCell ref="K440:K444"/>
    <mergeCell ref="L440:L444"/>
    <mergeCell ref="A440:A444"/>
    <mergeCell ref="B440:B444"/>
    <mergeCell ref="C440:C444"/>
    <mergeCell ref="D440:D444"/>
    <mergeCell ref="E440:E444"/>
    <mergeCell ref="F440:F444"/>
    <mergeCell ref="G440:G444"/>
    <mergeCell ref="H445:H449"/>
    <mergeCell ref="I445:I449"/>
    <mergeCell ref="J445:J449"/>
    <mergeCell ref="K445:K449"/>
    <mergeCell ref="L445:L449"/>
    <mergeCell ref="A445:A449"/>
    <mergeCell ref="B445:B449"/>
    <mergeCell ref="C445:C449"/>
    <mergeCell ref="D445:D449"/>
    <mergeCell ref="E445:E449"/>
    <mergeCell ref="F445:F449"/>
    <mergeCell ref="G445:G449"/>
    <mergeCell ref="H430:H434"/>
    <mergeCell ref="I430:I434"/>
    <mergeCell ref="J430:J434"/>
    <mergeCell ref="K430:K434"/>
    <mergeCell ref="L430:L434"/>
    <mergeCell ref="A430:A434"/>
    <mergeCell ref="B430:B434"/>
    <mergeCell ref="C430:C434"/>
    <mergeCell ref="D430:D434"/>
    <mergeCell ref="E430:E434"/>
    <mergeCell ref="F430:F434"/>
    <mergeCell ref="G430:G434"/>
    <mergeCell ref="H435:H439"/>
    <mergeCell ref="I435:I439"/>
    <mergeCell ref="J435:J439"/>
    <mergeCell ref="K435:K439"/>
    <mergeCell ref="L435:L439"/>
    <mergeCell ref="A435:A439"/>
    <mergeCell ref="B435:B439"/>
    <mergeCell ref="C435:C439"/>
    <mergeCell ref="D435:D439"/>
    <mergeCell ref="E435:E439"/>
    <mergeCell ref="F435:F439"/>
    <mergeCell ref="G435:G439"/>
    <mergeCell ref="H420:H424"/>
    <mergeCell ref="I420:I424"/>
    <mergeCell ref="J420:J424"/>
    <mergeCell ref="K420:K424"/>
    <mergeCell ref="L420:L424"/>
    <mergeCell ref="A420:A424"/>
    <mergeCell ref="B420:B424"/>
    <mergeCell ref="C420:C424"/>
    <mergeCell ref="D420:D424"/>
    <mergeCell ref="E420:E424"/>
    <mergeCell ref="F420:F424"/>
    <mergeCell ref="G420:G424"/>
    <mergeCell ref="H425:H429"/>
    <mergeCell ref="I425:I429"/>
    <mergeCell ref="J425:J429"/>
    <mergeCell ref="K425:K429"/>
    <mergeCell ref="L425:L429"/>
    <mergeCell ref="A425:A429"/>
    <mergeCell ref="B425:B429"/>
    <mergeCell ref="C425:C429"/>
    <mergeCell ref="D425:D429"/>
    <mergeCell ref="E425:E429"/>
    <mergeCell ref="F425:F429"/>
    <mergeCell ref="G425:G429"/>
    <mergeCell ref="H410:H414"/>
    <mergeCell ref="I410:I414"/>
    <mergeCell ref="J410:J414"/>
    <mergeCell ref="K410:K414"/>
    <mergeCell ref="L410:L414"/>
    <mergeCell ref="A410:A414"/>
    <mergeCell ref="B410:B414"/>
    <mergeCell ref="C410:C414"/>
    <mergeCell ref="D410:D414"/>
    <mergeCell ref="E410:E414"/>
    <mergeCell ref="F410:F414"/>
    <mergeCell ref="G410:G414"/>
    <mergeCell ref="H415:H419"/>
    <mergeCell ref="I415:I419"/>
    <mergeCell ref="J415:J419"/>
    <mergeCell ref="K415:K419"/>
    <mergeCell ref="L415:L419"/>
    <mergeCell ref="A415:A419"/>
    <mergeCell ref="B415:B419"/>
    <mergeCell ref="C415:C419"/>
    <mergeCell ref="D415:D419"/>
    <mergeCell ref="E415:E419"/>
    <mergeCell ref="F415:F419"/>
    <mergeCell ref="G415:G419"/>
    <mergeCell ref="H400:H404"/>
    <mergeCell ref="I400:I404"/>
    <mergeCell ref="J400:J404"/>
    <mergeCell ref="K400:K404"/>
    <mergeCell ref="L400:L404"/>
    <mergeCell ref="A400:A404"/>
    <mergeCell ref="B400:B404"/>
    <mergeCell ref="C400:C404"/>
    <mergeCell ref="D400:D404"/>
    <mergeCell ref="E400:E404"/>
    <mergeCell ref="F400:F404"/>
    <mergeCell ref="G400:G404"/>
    <mergeCell ref="H405:H409"/>
    <mergeCell ref="I405:I409"/>
    <mergeCell ref="J405:J409"/>
    <mergeCell ref="K405:K409"/>
    <mergeCell ref="L405:L409"/>
    <mergeCell ref="A405:A409"/>
    <mergeCell ref="B405:B409"/>
    <mergeCell ref="C405:C409"/>
    <mergeCell ref="D405:D409"/>
    <mergeCell ref="E405:E409"/>
    <mergeCell ref="F405:F409"/>
    <mergeCell ref="G405:G409"/>
    <mergeCell ref="H390:H394"/>
    <mergeCell ref="I390:I394"/>
    <mergeCell ref="J390:J394"/>
    <mergeCell ref="K390:K394"/>
    <mergeCell ref="L390:L394"/>
    <mergeCell ref="A390:A394"/>
    <mergeCell ref="B390:B394"/>
    <mergeCell ref="C390:C394"/>
    <mergeCell ref="D390:D394"/>
    <mergeCell ref="E390:E394"/>
    <mergeCell ref="F390:F394"/>
    <mergeCell ref="G390:G394"/>
    <mergeCell ref="H395:H399"/>
    <mergeCell ref="I395:I399"/>
    <mergeCell ref="J395:J399"/>
    <mergeCell ref="K395:K399"/>
    <mergeCell ref="L395:L399"/>
    <mergeCell ref="A395:A399"/>
    <mergeCell ref="B395:B399"/>
    <mergeCell ref="C395:C399"/>
    <mergeCell ref="D395:D399"/>
    <mergeCell ref="E395:E399"/>
    <mergeCell ref="F395:F399"/>
    <mergeCell ref="G395:G399"/>
    <mergeCell ref="H380:H384"/>
    <mergeCell ref="I380:I384"/>
    <mergeCell ref="J380:J384"/>
    <mergeCell ref="K380:K384"/>
    <mergeCell ref="L380:L384"/>
    <mergeCell ref="A380:A384"/>
    <mergeCell ref="B380:B384"/>
    <mergeCell ref="C380:C384"/>
    <mergeCell ref="D380:D384"/>
    <mergeCell ref="E380:E384"/>
    <mergeCell ref="F380:F384"/>
    <mergeCell ref="G380:G384"/>
    <mergeCell ref="H385:H389"/>
    <mergeCell ref="I385:I389"/>
    <mergeCell ref="J385:J389"/>
    <mergeCell ref="K385:K389"/>
    <mergeCell ref="L385:L389"/>
    <mergeCell ref="A385:A389"/>
    <mergeCell ref="B385:B389"/>
    <mergeCell ref="C385:C389"/>
    <mergeCell ref="D385:D389"/>
    <mergeCell ref="E385:E389"/>
    <mergeCell ref="F385:F389"/>
    <mergeCell ref="G385:G389"/>
    <mergeCell ref="H370:H374"/>
    <mergeCell ref="I370:I374"/>
    <mergeCell ref="J370:J374"/>
    <mergeCell ref="K370:K374"/>
    <mergeCell ref="L370:L374"/>
    <mergeCell ref="A370:A374"/>
    <mergeCell ref="B370:B374"/>
    <mergeCell ref="C370:C374"/>
    <mergeCell ref="D370:D374"/>
    <mergeCell ref="E370:E374"/>
    <mergeCell ref="F370:F374"/>
    <mergeCell ref="G370:G374"/>
    <mergeCell ref="H375:H379"/>
    <mergeCell ref="I375:I379"/>
    <mergeCell ref="J375:J379"/>
    <mergeCell ref="K375:K379"/>
    <mergeCell ref="L375:L379"/>
    <mergeCell ref="A375:A379"/>
    <mergeCell ref="B375:B379"/>
    <mergeCell ref="C375:C379"/>
    <mergeCell ref="D375:D379"/>
    <mergeCell ref="E375:E379"/>
    <mergeCell ref="F375:F379"/>
    <mergeCell ref="G375:G379"/>
    <mergeCell ref="H360:H364"/>
    <mergeCell ref="I360:I364"/>
    <mergeCell ref="J360:J364"/>
    <mergeCell ref="K360:K364"/>
    <mergeCell ref="L360:L364"/>
    <mergeCell ref="A360:A364"/>
    <mergeCell ref="B360:B364"/>
    <mergeCell ref="C360:C364"/>
    <mergeCell ref="D360:D364"/>
    <mergeCell ref="E360:E364"/>
    <mergeCell ref="F360:F364"/>
    <mergeCell ref="G360:G364"/>
    <mergeCell ref="H365:H369"/>
    <mergeCell ref="I365:I369"/>
    <mergeCell ref="J365:J369"/>
    <mergeCell ref="K365:K369"/>
    <mergeCell ref="L365:L369"/>
    <mergeCell ref="A365:A369"/>
    <mergeCell ref="B365:B369"/>
    <mergeCell ref="C365:C369"/>
    <mergeCell ref="D365:D369"/>
    <mergeCell ref="E365:E369"/>
    <mergeCell ref="F365:F369"/>
    <mergeCell ref="G365:G369"/>
    <mergeCell ref="H350:H354"/>
    <mergeCell ref="I350:I354"/>
    <mergeCell ref="J350:J354"/>
    <mergeCell ref="K350:K354"/>
    <mergeCell ref="L350:L354"/>
    <mergeCell ref="A350:A354"/>
    <mergeCell ref="B350:B354"/>
    <mergeCell ref="C350:C354"/>
    <mergeCell ref="D350:D354"/>
    <mergeCell ref="E350:E354"/>
    <mergeCell ref="F350:F354"/>
    <mergeCell ref="G350:G354"/>
    <mergeCell ref="H355:H359"/>
    <mergeCell ref="I355:I359"/>
    <mergeCell ref="J355:J359"/>
    <mergeCell ref="K355:K359"/>
    <mergeCell ref="L355:L359"/>
    <mergeCell ref="A355:A359"/>
    <mergeCell ref="B355:B359"/>
    <mergeCell ref="C355:C359"/>
    <mergeCell ref="D355:D359"/>
    <mergeCell ref="E355:E359"/>
    <mergeCell ref="F355:F359"/>
    <mergeCell ref="G355:G359"/>
    <mergeCell ref="H340:H344"/>
    <mergeCell ref="I340:I344"/>
    <mergeCell ref="J340:J344"/>
    <mergeCell ref="K340:K344"/>
    <mergeCell ref="L340:L344"/>
    <mergeCell ref="A340:A344"/>
    <mergeCell ref="B340:B344"/>
    <mergeCell ref="C340:C344"/>
    <mergeCell ref="D340:D344"/>
    <mergeCell ref="E340:E344"/>
    <mergeCell ref="F340:F344"/>
    <mergeCell ref="G340:G344"/>
    <mergeCell ref="H345:H349"/>
    <mergeCell ref="I345:I349"/>
    <mergeCell ref="J345:J349"/>
    <mergeCell ref="K345:K349"/>
    <mergeCell ref="L345:L349"/>
    <mergeCell ref="A345:A349"/>
    <mergeCell ref="B345:B349"/>
    <mergeCell ref="C345:C349"/>
    <mergeCell ref="D345:D349"/>
    <mergeCell ref="E345:E349"/>
    <mergeCell ref="F345:F349"/>
    <mergeCell ref="G345:G349"/>
    <mergeCell ref="H330:H334"/>
    <mergeCell ref="I330:I334"/>
    <mergeCell ref="J330:J334"/>
    <mergeCell ref="K330:K334"/>
    <mergeCell ref="L330:L334"/>
    <mergeCell ref="A330:A334"/>
    <mergeCell ref="B330:B334"/>
    <mergeCell ref="C330:C334"/>
    <mergeCell ref="D330:D334"/>
    <mergeCell ref="E330:E334"/>
    <mergeCell ref="F330:F334"/>
    <mergeCell ref="G330:G334"/>
    <mergeCell ref="H335:H339"/>
    <mergeCell ref="I335:I339"/>
    <mergeCell ref="J335:J339"/>
    <mergeCell ref="K335:K339"/>
    <mergeCell ref="L335:L339"/>
    <mergeCell ref="A335:A339"/>
    <mergeCell ref="B335:B339"/>
    <mergeCell ref="C335:C339"/>
    <mergeCell ref="D335:D339"/>
    <mergeCell ref="E335:E339"/>
    <mergeCell ref="F335:F339"/>
    <mergeCell ref="G335:G339"/>
    <mergeCell ref="H320:H324"/>
    <mergeCell ref="I320:I324"/>
    <mergeCell ref="J320:J324"/>
    <mergeCell ref="K320:K324"/>
    <mergeCell ref="L320:L324"/>
    <mergeCell ref="A320:A324"/>
    <mergeCell ref="B320:B324"/>
    <mergeCell ref="C320:C324"/>
    <mergeCell ref="D320:D324"/>
    <mergeCell ref="E320:E324"/>
    <mergeCell ref="F320:F324"/>
    <mergeCell ref="G320:G324"/>
    <mergeCell ref="H325:H329"/>
    <mergeCell ref="I325:I329"/>
    <mergeCell ref="J325:J329"/>
    <mergeCell ref="K325:K329"/>
    <mergeCell ref="L325:L329"/>
    <mergeCell ref="A325:A329"/>
    <mergeCell ref="B325:B329"/>
    <mergeCell ref="C325:C329"/>
    <mergeCell ref="D325:D329"/>
    <mergeCell ref="E325:E329"/>
    <mergeCell ref="F325:F329"/>
    <mergeCell ref="G325:G329"/>
    <mergeCell ref="H310:H314"/>
    <mergeCell ref="I310:I314"/>
    <mergeCell ref="J310:J314"/>
    <mergeCell ref="K310:K314"/>
    <mergeCell ref="L310:L314"/>
    <mergeCell ref="A310:A314"/>
    <mergeCell ref="B310:B314"/>
    <mergeCell ref="C310:C314"/>
    <mergeCell ref="D310:D314"/>
    <mergeCell ref="E310:E314"/>
    <mergeCell ref="F310:F314"/>
    <mergeCell ref="G310:G314"/>
    <mergeCell ref="H315:H319"/>
    <mergeCell ref="I315:I319"/>
    <mergeCell ref="J315:J319"/>
    <mergeCell ref="K315:K319"/>
    <mergeCell ref="L315:L319"/>
    <mergeCell ref="A315:A319"/>
    <mergeCell ref="B315:B319"/>
    <mergeCell ref="C315:C319"/>
    <mergeCell ref="D315:D319"/>
    <mergeCell ref="E315:E319"/>
    <mergeCell ref="F315:F319"/>
    <mergeCell ref="G315:G319"/>
    <mergeCell ref="H265:H269"/>
    <mergeCell ref="I265:I269"/>
    <mergeCell ref="J265:J269"/>
    <mergeCell ref="K265:K269"/>
    <mergeCell ref="L265:L269"/>
    <mergeCell ref="A265:A269"/>
    <mergeCell ref="B265:B269"/>
    <mergeCell ref="C265:C269"/>
    <mergeCell ref="D265:D269"/>
    <mergeCell ref="E265:E269"/>
    <mergeCell ref="F265:F269"/>
    <mergeCell ref="G265:G269"/>
    <mergeCell ref="H305:H309"/>
    <mergeCell ref="I305:I309"/>
    <mergeCell ref="J305:J309"/>
    <mergeCell ref="K305:K309"/>
    <mergeCell ref="L305:L309"/>
    <mergeCell ref="A305:A309"/>
    <mergeCell ref="B305:B309"/>
    <mergeCell ref="C305:C309"/>
    <mergeCell ref="D305:D309"/>
    <mergeCell ref="E305:E309"/>
    <mergeCell ref="F305:F309"/>
    <mergeCell ref="G305:G309"/>
    <mergeCell ref="D250:D254"/>
    <mergeCell ref="E250:E254"/>
    <mergeCell ref="F250:F254"/>
    <mergeCell ref="G250:G254"/>
    <mergeCell ref="H255:H259"/>
    <mergeCell ref="I255:I259"/>
    <mergeCell ref="J255:J259"/>
    <mergeCell ref="K255:K259"/>
    <mergeCell ref="L255:L259"/>
    <mergeCell ref="A255:A259"/>
    <mergeCell ref="B255:B259"/>
    <mergeCell ref="C255:C259"/>
    <mergeCell ref="D255:D259"/>
    <mergeCell ref="E255:E259"/>
    <mergeCell ref="F255:F259"/>
    <mergeCell ref="G255:G259"/>
    <mergeCell ref="H260:H264"/>
    <mergeCell ref="I260:I264"/>
    <mergeCell ref="J260:J264"/>
    <mergeCell ref="K260:K264"/>
    <mergeCell ref="L260:L264"/>
    <mergeCell ref="A260:A264"/>
    <mergeCell ref="B260:B264"/>
    <mergeCell ref="C260:C264"/>
    <mergeCell ref="D260:D264"/>
    <mergeCell ref="E260:E264"/>
    <mergeCell ref="F260:F264"/>
    <mergeCell ref="G260:G264"/>
    <mergeCell ref="H240:H244"/>
    <mergeCell ref="I240:I244"/>
    <mergeCell ref="J240:J244"/>
    <mergeCell ref="K240:K244"/>
    <mergeCell ref="L240:L244"/>
    <mergeCell ref="A240:A244"/>
    <mergeCell ref="B240:B244"/>
    <mergeCell ref="C240:C244"/>
    <mergeCell ref="D240:D244"/>
    <mergeCell ref="E240:E244"/>
    <mergeCell ref="F240:F244"/>
    <mergeCell ref="G240:G244"/>
    <mergeCell ref="H245:H249"/>
    <mergeCell ref="I245:I249"/>
    <mergeCell ref="J245:J249"/>
    <mergeCell ref="K245:K249"/>
    <mergeCell ref="L245:L249"/>
    <mergeCell ref="A245:A249"/>
    <mergeCell ref="B245:B249"/>
    <mergeCell ref="C245:C249"/>
    <mergeCell ref="D245:D249"/>
    <mergeCell ref="E245:E249"/>
    <mergeCell ref="F245:F249"/>
    <mergeCell ref="G245:G249"/>
    <mergeCell ref="H230:H234"/>
    <mergeCell ref="I230:I234"/>
    <mergeCell ref="J230:J234"/>
    <mergeCell ref="K230:K234"/>
    <mergeCell ref="L230:L234"/>
    <mergeCell ref="A230:A234"/>
    <mergeCell ref="B230:B234"/>
    <mergeCell ref="C230:C234"/>
    <mergeCell ref="D230:D234"/>
    <mergeCell ref="E230:E234"/>
    <mergeCell ref="F230:F234"/>
    <mergeCell ref="G230:G234"/>
    <mergeCell ref="H235:H239"/>
    <mergeCell ref="I235:I239"/>
    <mergeCell ref="J235:J239"/>
    <mergeCell ref="K235:K239"/>
    <mergeCell ref="L235:L239"/>
    <mergeCell ref="A235:A239"/>
    <mergeCell ref="B235:B239"/>
    <mergeCell ref="C235:C239"/>
    <mergeCell ref="D235:D239"/>
    <mergeCell ref="E235:E239"/>
    <mergeCell ref="F235:F239"/>
    <mergeCell ref="G235:G239"/>
    <mergeCell ref="H220:H224"/>
    <mergeCell ref="I220:I224"/>
    <mergeCell ref="J220:J224"/>
    <mergeCell ref="K220:K224"/>
    <mergeCell ref="L220:L224"/>
    <mergeCell ref="A220:A224"/>
    <mergeCell ref="B220:B224"/>
    <mergeCell ref="C220:C224"/>
    <mergeCell ref="D220:D224"/>
    <mergeCell ref="E220:E224"/>
    <mergeCell ref="F220:F224"/>
    <mergeCell ref="G220:G224"/>
    <mergeCell ref="H225:H229"/>
    <mergeCell ref="I225:I229"/>
    <mergeCell ref="J225:J229"/>
    <mergeCell ref="K225:K229"/>
    <mergeCell ref="L225:L229"/>
    <mergeCell ref="A225:A229"/>
    <mergeCell ref="B225:B229"/>
    <mergeCell ref="C225:C229"/>
    <mergeCell ref="D225:D229"/>
    <mergeCell ref="E225:E229"/>
    <mergeCell ref="F225:F229"/>
    <mergeCell ref="G225:G229"/>
    <mergeCell ref="H210:H214"/>
    <mergeCell ref="I210:I214"/>
    <mergeCell ref="J210:J214"/>
    <mergeCell ref="K210:K214"/>
    <mergeCell ref="L210:L214"/>
    <mergeCell ref="A210:A214"/>
    <mergeCell ref="B210:B214"/>
    <mergeCell ref="C210:C214"/>
    <mergeCell ref="D210:D214"/>
    <mergeCell ref="E210:E214"/>
    <mergeCell ref="F210:F214"/>
    <mergeCell ref="G210:G214"/>
    <mergeCell ref="H215:H219"/>
    <mergeCell ref="I215:I219"/>
    <mergeCell ref="J215:J219"/>
    <mergeCell ref="K215:K219"/>
    <mergeCell ref="L215:L219"/>
    <mergeCell ref="A215:A219"/>
    <mergeCell ref="B215:B219"/>
    <mergeCell ref="C215:C219"/>
    <mergeCell ref="D215:D219"/>
    <mergeCell ref="E215:E219"/>
    <mergeCell ref="F215:F219"/>
    <mergeCell ref="G215:G219"/>
    <mergeCell ref="H200:H204"/>
    <mergeCell ref="I200:I204"/>
    <mergeCell ref="J200:J204"/>
    <mergeCell ref="K200:K204"/>
    <mergeCell ref="L200:L204"/>
    <mergeCell ref="A200:A204"/>
    <mergeCell ref="B200:B204"/>
    <mergeCell ref="C200:C204"/>
    <mergeCell ref="D200:D204"/>
    <mergeCell ref="E200:E204"/>
    <mergeCell ref="F200:F204"/>
    <mergeCell ref="G200:G204"/>
    <mergeCell ref="H205:H209"/>
    <mergeCell ref="I205:I209"/>
    <mergeCell ref="J205:J209"/>
    <mergeCell ref="K205:K209"/>
    <mergeCell ref="L205:L209"/>
    <mergeCell ref="A205:A209"/>
    <mergeCell ref="B205:B209"/>
    <mergeCell ref="C205:C209"/>
    <mergeCell ref="D205:D209"/>
    <mergeCell ref="E205:E209"/>
    <mergeCell ref="F205:F209"/>
    <mergeCell ref="G205:G209"/>
    <mergeCell ref="H190:H194"/>
    <mergeCell ref="I190:I194"/>
    <mergeCell ref="J190:J194"/>
    <mergeCell ref="K190:K194"/>
    <mergeCell ref="L190:L194"/>
    <mergeCell ref="A190:A194"/>
    <mergeCell ref="B190:B194"/>
    <mergeCell ref="C190:C194"/>
    <mergeCell ref="D190:D194"/>
    <mergeCell ref="E190:E194"/>
    <mergeCell ref="F190:F194"/>
    <mergeCell ref="G190:G194"/>
    <mergeCell ref="H195:H199"/>
    <mergeCell ref="I195:I199"/>
    <mergeCell ref="J195:J199"/>
    <mergeCell ref="K195:K199"/>
    <mergeCell ref="L195:L199"/>
    <mergeCell ref="A195:A199"/>
    <mergeCell ref="B195:B199"/>
    <mergeCell ref="C195:C199"/>
    <mergeCell ref="D195:D199"/>
    <mergeCell ref="E195:E199"/>
    <mergeCell ref="F195:F199"/>
    <mergeCell ref="G195:G199"/>
    <mergeCell ref="H180:H184"/>
    <mergeCell ref="I180:I184"/>
    <mergeCell ref="J180:J184"/>
    <mergeCell ref="K180:K184"/>
    <mergeCell ref="L180:L184"/>
    <mergeCell ref="A180:A184"/>
    <mergeCell ref="B180:B184"/>
    <mergeCell ref="C180:C184"/>
    <mergeCell ref="D180:D184"/>
    <mergeCell ref="E180:E184"/>
    <mergeCell ref="F180:F184"/>
    <mergeCell ref="G180:G184"/>
    <mergeCell ref="H185:H189"/>
    <mergeCell ref="I185:I189"/>
    <mergeCell ref="J185:J189"/>
    <mergeCell ref="K185:K189"/>
    <mergeCell ref="L185:L189"/>
    <mergeCell ref="A185:A189"/>
    <mergeCell ref="B185:B189"/>
    <mergeCell ref="C185:C189"/>
    <mergeCell ref="D185:D189"/>
    <mergeCell ref="E185:E189"/>
    <mergeCell ref="F185:F189"/>
    <mergeCell ref="G185:G189"/>
    <mergeCell ref="H170:H174"/>
    <mergeCell ref="I170:I174"/>
    <mergeCell ref="J170:J174"/>
    <mergeCell ref="K170:K174"/>
    <mergeCell ref="L170:L174"/>
    <mergeCell ref="A170:A174"/>
    <mergeCell ref="B170:B174"/>
    <mergeCell ref="C170:C174"/>
    <mergeCell ref="D170:D174"/>
    <mergeCell ref="E170:E174"/>
    <mergeCell ref="F170:F174"/>
    <mergeCell ref="G170:G174"/>
    <mergeCell ref="H175:H179"/>
    <mergeCell ref="I175:I179"/>
    <mergeCell ref="J175:J179"/>
    <mergeCell ref="K175:K179"/>
    <mergeCell ref="L175:L179"/>
    <mergeCell ref="A175:A179"/>
    <mergeCell ref="B175:B179"/>
    <mergeCell ref="C175:C179"/>
    <mergeCell ref="D175:D179"/>
    <mergeCell ref="E175:E179"/>
    <mergeCell ref="F175:F179"/>
    <mergeCell ref="G175:G179"/>
    <mergeCell ref="H160:H164"/>
    <mergeCell ref="I160:I164"/>
    <mergeCell ref="J160:J164"/>
    <mergeCell ref="K160:K164"/>
    <mergeCell ref="L160:L164"/>
    <mergeCell ref="A160:A164"/>
    <mergeCell ref="B160:B164"/>
    <mergeCell ref="C160:C164"/>
    <mergeCell ref="D160:D164"/>
    <mergeCell ref="E160:E164"/>
    <mergeCell ref="F160:F164"/>
    <mergeCell ref="G160:G164"/>
    <mergeCell ref="H165:H169"/>
    <mergeCell ref="I165:I169"/>
    <mergeCell ref="J165:J169"/>
    <mergeCell ref="K165:K169"/>
    <mergeCell ref="L165:L169"/>
    <mergeCell ref="A165:A169"/>
    <mergeCell ref="B165:B169"/>
    <mergeCell ref="C165:C169"/>
    <mergeCell ref="D165:D169"/>
    <mergeCell ref="E165:E169"/>
    <mergeCell ref="F165:F169"/>
    <mergeCell ref="G165:G169"/>
    <mergeCell ref="H150:H154"/>
    <mergeCell ref="I150:I154"/>
    <mergeCell ref="J150:J154"/>
    <mergeCell ref="K150:K154"/>
    <mergeCell ref="L150:L154"/>
    <mergeCell ref="A150:A154"/>
    <mergeCell ref="B150:B154"/>
    <mergeCell ref="C150:C154"/>
    <mergeCell ref="D150:D154"/>
    <mergeCell ref="E150:E154"/>
    <mergeCell ref="F150:F154"/>
    <mergeCell ref="G150:G154"/>
    <mergeCell ref="H155:H159"/>
    <mergeCell ref="I155:I159"/>
    <mergeCell ref="J155:J159"/>
    <mergeCell ref="K155:K159"/>
    <mergeCell ref="L155:L159"/>
    <mergeCell ref="A155:A159"/>
    <mergeCell ref="B155:B159"/>
    <mergeCell ref="C155:C159"/>
    <mergeCell ref="D155:D159"/>
    <mergeCell ref="E155:E159"/>
    <mergeCell ref="F155:F159"/>
    <mergeCell ref="G155:G159"/>
    <mergeCell ref="H140:H144"/>
    <mergeCell ref="I140:I144"/>
    <mergeCell ref="J140:J144"/>
    <mergeCell ref="K140:K144"/>
    <mergeCell ref="L140:L144"/>
    <mergeCell ref="A140:A144"/>
    <mergeCell ref="B140:B144"/>
    <mergeCell ref="C140:C144"/>
    <mergeCell ref="D140:D144"/>
    <mergeCell ref="E140:E144"/>
    <mergeCell ref="F140:F144"/>
    <mergeCell ref="G140:G144"/>
    <mergeCell ref="H145:H149"/>
    <mergeCell ref="I145:I149"/>
    <mergeCell ref="J145:J149"/>
    <mergeCell ref="K145:K149"/>
    <mergeCell ref="L145:L149"/>
    <mergeCell ref="A145:A149"/>
    <mergeCell ref="B145:B149"/>
    <mergeCell ref="C145:C149"/>
    <mergeCell ref="D145:D149"/>
    <mergeCell ref="E145:E149"/>
    <mergeCell ref="F145:F149"/>
    <mergeCell ref="G145:G149"/>
    <mergeCell ref="H130:H134"/>
    <mergeCell ref="I130:I134"/>
    <mergeCell ref="J130:J134"/>
    <mergeCell ref="K130:K134"/>
    <mergeCell ref="L130:L134"/>
    <mergeCell ref="A130:A134"/>
    <mergeCell ref="B130:B134"/>
    <mergeCell ref="C130:C134"/>
    <mergeCell ref="D130:D134"/>
    <mergeCell ref="E130:E134"/>
    <mergeCell ref="F130:F134"/>
    <mergeCell ref="G130:G134"/>
    <mergeCell ref="H135:H139"/>
    <mergeCell ref="I135:I139"/>
    <mergeCell ref="J135:J139"/>
    <mergeCell ref="K135:K139"/>
    <mergeCell ref="L135:L139"/>
    <mergeCell ref="A135:A139"/>
    <mergeCell ref="B135:B139"/>
    <mergeCell ref="C135:C139"/>
    <mergeCell ref="D135:D139"/>
    <mergeCell ref="E135:E139"/>
    <mergeCell ref="F135:F139"/>
    <mergeCell ref="G135:G139"/>
    <mergeCell ref="H120:H124"/>
    <mergeCell ref="I120:I124"/>
    <mergeCell ref="J120:J124"/>
    <mergeCell ref="K120:K124"/>
    <mergeCell ref="L120:L124"/>
    <mergeCell ref="A120:A124"/>
    <mergeCell ref="B120:B124"/>
    <mergeCell ref="C120:C124"/>
    <mergeCell ref="D120:D124"/>
    <mergeCell ref="E120:E124"/>
    <mergeCell ref="F120:F124"/>
    <mergeCell ref="G120:G124"/>
    <mergeCell ref="H125:H129"/>
    <mergeCell ref="I125:I129"/>
    <mergeCell ref="J125:J129"/>
    <mergeCell ref="K125:K129"/>
    <mergeCell ref="L125:L129"/>
    <mergeCell ref="A125:A129"/>
    <mergeCell ref="B125:B129"/>
    <mergeCell ref="C125:C129"/>
    <mergeCell ref="D125:D129"/>
    <mergeCell ref="E125:E129"/>
    <mergeCell ref="F125:F129"/>
    <mergeCell ref="G125:G129"/>
    <mergeCell ref="H110:H114"/>
    <mergeCell ref="I110:I114"/>
    <mergeCell ref="J110:J114"/>
    <mergeCell ref="K110:K114"/>
    <mergeCell ref="L110:L114"/>
    <mergeCell ref="A110:A114"/>
    <mergeCell ref="B110:B114"/>
    <mergeCell ref="C110:C114"/>
    <mergeCell ref="D110:D114"/>
    <mergeCell ref="E110:E114"/>
    <mergeCell ref="F110:F114"/>
    <mergeCell ref="G110:G114"/>
    <mergeCell ref="H115:H119"/>
    <mergeCell ref="I115:I119"/>
    <mergeCell ref="J115:J119"/>
    <mergeCell ref="K115:K119"/>
    <mergeCell ref="L115:L119"/>
    <mergeCell ref="A115:A119"/>
    <mergeCell ref="B115:B119"/>
    <mergeCell ref="C115:C119"/>
    <mergeCell ref="D115:D119"/>
    <mergeCell ref="E115:E119"/>
    <mergeCell ref="F115:F119"/>
    <mergeCell ref="G115:G119"/>
    <mergeCell ref="H100:H104"/>
    <mergeCell ref="I100:I104"/>
    <mergeCell ref="J100:J104"/>
    <mergeCell ref="K100:K104"/>
    <mergeCell ref="L100:L104"/>
    <mergeCell ref="A100:A104"/>
    <mergeCell ref="B100:B104"/>
    <mergeCell ref="C100:C104"/>
    <mergeCell ref="D100:D104"/>
    <mergeCell ref="E100:E104"/>
    <mergeCell ref="F100:F104"/>
    <mergeCell ref="G100:G104"/>
    <mergeCell ref="H105:H109"/>
    <mergeCell ref="I105:I109"/>
    <mergeCell ref="J105:J109"/>
    <mergeCell ref="K105:K109"/>
    <mergeCell ref="L105:L109"/>
    <mergeCell ref="A105:A109"/>
    <mergeCell ref="B105:B109"/>
    <mergeCell ref="C105:C109"/>
    <mergeCell ref="D105:D109"/>
    <mergeCell ref="E105:E109"/>
    <mergeCell ref="F105:F109"/>
    <mergeCell ref="G105:G109"/>
    <mergeCell ref="J90:J94"/>
    <mergeCell ref="K90:K94"/>
    <mergeCell ref="L90:L94"/>
    <mergeCell ref="A90:A94"/>
    <mergeCell ref="B90:B94"/>
    <mergeCell ref="C90:C94"/>
    <mergeCell ref="D90:D94"/>
    <mergeCell ref="E90:E94"/>
    <mergeCell ref="F90:F94"/>
    <mergeCell ref="G90:G94"/>
    <mergeCell ref="H95:H99"/>
    <mergeCell ref="I95:I99"/>
    <mergeCell ref="J95:J99"/>
    <mergeCell ref="K95:K99"/>
    <mergeCell ref="L95:L99"/>
    <mergeCell ref="A95:A99"/>
    <mergeCell ref="B95:B99"/>
    <mergeCell ref="C95:C99"/>
    <mergeCell ref="D95:D99"/>
    <mergeCell ref="E95:E99"/>
    <mergeCell ref="F95:F99"/>
    <mergeCell ref="G95:G99"/>
    <mergeCell ref="A80:A84"/>
    <mergeCell ref="B80:B84"/>
    <mergeCell ref="C80:C84"/>
    <mergeCell ref="D80:D84"/>
    <mergeCell ref="E80:E84"/>
    <mergeCell ref="F80:F84"/>
    <mergeCell ref="G80:G84"/>
    <mergeCell ref="H85:H89"/>
    <mergeCell ref="I85:I89"/>
    <mergeCell ref="J85:J89"/>
    <mergeCell ref="K85:K89"/>
    <mergeCell ref="L85:L89"/>
    <mergeCell ref="A85:A89"/>
    <mergeCell ref="B85:B89"/>
    <mergeCell ref="C85:C89"/>
    <mergeCell ref="D85:D89"/>
    <mergeCell ref="E85:E89"/>
    <mergeCell ref="F85:F89"/>
    <mergeCell ref="G85:G89"/>
    <mergeCell ref="A70:A74"/>
    <mergeCell ref="B70:B74"/>
    <mergeCell ref="C70:C74"/>
    <mergeCell ref="D70:D74"/>
    <mergeCell ref="E70:E74"/>
    <mergeCell ref="F70:F74"/>
    <mergeCell ref="G70:G74"/>
    <mergeCell ref="H75:H79"/>
    <mergeCell ref="I75:I79"/>
    <mergeCell ref="J75:J79"/>
    <mergeCell ref="K75:K79"/>
    <mergeCell ref="L75:L79"/>
    <mergeCell ref="A75:A79"/>
    <mergeCell ref="B75:B79"/>
    <mergeCell ref="C75:C79"/>
    <mergeCell ref="D75:D79"/>
    <mergeCell ref="E75:E79"/>
    <mergeCell ref="F75:F79"/>
    <mergeCell ref="G75:G79"/>
    <mergeCell ref="A60:A64"/>
    <mergeCell ref="B60:B64"/>
    <mergeCell ref="C60:C64"/>
    <mergeCell ref="D60:D64"/>
    <mergeCell ref="E60:E64"/>
    <mergeCell ref="F60:F64"/>
    <mergeCell ref="G60:G64"/>
    <mergeCell ref="H65:H69"/>
    <mergeCell ref="I65:I69"/>
    <mergeCell ref="J65:J69"/>
    <mergeCell ref="K65:K69"/>
    <mergeCell ref="L65:L69"/>
    <mergeCell ref="A65:A69"/>
    <mergeCell ref="B65:B69"/>
    <mergeCell ref="C65:C69"/>
    <mergeCell ref="D65:D69"/>
    <mergeCell ref="E65:E69"/>
    <mergeCell ref="F65:F69"/>
    <mergeCell ref="G65:G69"/>
    <mergeCell ref="V170:V174"/>
    <mergeCell ref="V175:V179"/>
    <mergeCell ref="V180:V184"/>
    <mergeCell ref="V185:V189"/>
    <mergeCell ref="V190:V194"/>
    <mergeCell ref="V195:V199"/>
    <mergeCell ref="V200:V204"/>
    <mergeCell ref="V205:V209"/>
    <mergeCell ref="V210:V214"/>
    <mergeCell ref="V215:V219"/>
    <mergeCell ref="V220:V224"/>
    <mergeCell ref="V225:V229"/>
    <mergeCell ref="V230:V234"/>
    <mergeCell ref="V235:V239"/>
    <mergeCell ref="V240:V244"/>
    <mergeCell ref="H60:H64"/>
    <mergeCell ref="I60:I64"/>
    <mergeCell ref="J60:J64"/>
    <mergeCell ref="K60:K64"/>
    <mergeCell ref="L60:L64"/>
    <mergeCell ref="H70:H74"/>
    <mergeCell ref="I70:I74"/>
    <mergeCell ref="J70:J74"/>
    <mergeCell ref="K70:K74"/>
    <mergeCell ref="L70:L74"/>
    <mergeCell ref="H80:H84"/>
    <mergeCell ref="I80:I84"/>
    <mergeCell ref="J80:J84"/>
    <mergeCell ref="K80:K84"/>
    <mergeCell ref="L80:L84"/>
    <mergeCell ref="H90:H94"/>
    <mergeCell ref="I90:I94"/>
    <mergeCell ref="V85:V89"/>
    <mergeCell ref="V90:V94"/>
    <mergeCell ref="V95:V99"/>
    <mergeCell ref="V100:V104"/>
    <mergeCell ref="V105:V109"/>
    <mergeCell ref="V110:V114"/>
    <mergeCell ref="V115:V119"/>
    <mergeCell ref="V120:V124"/>
    <mergeCell ref="V125:V129"/>
    <mergeCell ref="V130:V134"/>
    <mergeCell ref="V135:V139"/>
    <mergeCell ref="V140:V144"/>
    <mergeCell ref="V145:V149"/>
    <mergeCell ref="V150:V154"/>
    <mergeCell ref="V155:V159"/>
    <mergeCell ref="V160:V164"/>
    <mergeCell ref="V165:V169"/>
    <mergeCell ref="V5:V9"/>
    <mergeCell ref="V10:V14"/>
    <mergeCell ref="V15:V19"/>
    <mergeCell ref="V20:V24"/>
    <mergeCell ref="V25:V29"/>
    <mergeCell ref="V30:V34"/>
    <mergeCell ref="V35:V39"/>
    <mergeCell ref="V40:V44"/>
    <mergeCell ref="V45:V49"/>
    <mergeCell ref="V50:V54"/>
    <mergeCell ref="V55:V59"/>
    <mergeCell ref="V60:V64"/>
    <mergeCell ref="V65:V69"/>
    <mergeCell ref="V70:V74"/>
    <mergeCell ref="V75:V79"/>
    <mergeCell ref="V80:V84"/>
    <mergeCell ref="A10:A14"/>
    <mergeCell ref="B10:B14"/>
    <mergeCell ref="C10:C14"/>
    <mergeCell ref="D10:D14"/>
    <mergeCell ref="E10:E14"/>
    <mergeCell ref="H40:H44"/>
    <mergeCell ref="I40:I44"/>
    <mergeCell ref="J40:J44"/>
    <mergeCell ref="K40:K44"/>
    <mergeCell ref="L40:L44"/>
    <mergeCell ref="A40:A44"/>
    <mergeCell ref="B40:B44"/>
    <mergeCell ref="C40:C44"/>
    <mergeCell ref="D40:D44"/>
    <mergeCell ref="E40:E44"/>
    <mergeCell ref="F40:F44"/>
    <mergeCell ref="G40:G44"/>
    <mergeCell ref="H35:H39"/>
    <mergeCell ref="I35:I39"/>
    <mergeCell ref="J35:J39"/>
    <mergeCell ref="K35:K39"/>
    <mergeCell ref="L35:L39"/>
    <mergeCell ref="A35:A39"/>
    <mergeCell ref="B35:B39"/>
    <mergeCell ref="C35:C39"/>
    <mergeCell ref="D35:D39"/>
    <mergeCell ref="E35:E39"/>
    <mergeCell ref="F35:F39"/>
    <mergeCell ref="G35:G39"/>
    <mergeCell ref="H5:H9"/>
    <mergeCell ref="I5:I9"/>
    <mergeCell ref="J5:J9"/>
    <mergeCell ref="K5:K9"/>
    <mergeCell ref="P3:U3"/>
    <mergeCell ref="A5:A9"/>
    <mergeCell ref="B5:B9"/>
    <mergeCell ref="C5:C9"/>
    <mergeCell ref="D5:D9"/>
    <mergeCell ref="E5:E9"/>
    <mergeCell ref="L5:L9"/>
    <mergeCell ref="F10:F14"/>
    <mergeCell ref="G10:G14"/>
    <mergeCell ref="H10:H14"/>
    <mergeCell ref="I10:I14"/>
    <mergeCell ref="J10:J14"/>
    <mergeCell ref="K10:K14"/>
    <mergeCell ref="L10:L14"/>
    <mergeCell ref="F5:F9"/>
    <mergeCell ref="G5:G9"/>
    <mergeCell ref="H25:H29"/>
    <mergeCell ref="I25:I29"/>
    <mergeCell ref="J25:J29"/>
    <mergeCell ref="K25:K29"/>
    <mergeCell ref="L25:L29"/>
    <mergeCell ref="A25:A29"/>
    <mergeCell ref="B25:B29"/>
    <mergeCell ref="C25:C29"/>
    <mergeCell ref="D25:D29"/>
    <mergeCell ref="E25:E29"/>
    <mergeCell ref="F25:F29"/>
    <mergeCell ref="G25:G29"/>
    <mergeCell ref="H30:H34"/>
    <mergeCell ref="I30:I34"/>
    <mergeCell ref="J30:J34"/>
    <mergeCell ref="K30:K34"/>
    <mergeCell ref="L30:L34"/>
    <mergeCell ref="A30:A34"/>
    <mergeCell ref="B30:B34"/>
    <mergeCell ref="C30:C34"/>
    <mergeCell ref="D30:D34"/>
    <mergeCell ref="E30:E34"/>
    <mergeCell ref="F30:F34"/>
    <mergeCell ref="G30:G34"/>
    <mergeCell ref="H15:H19"/>
    <mergeCell ref="I15:I19"/>
    <mergeCell ref="J15:J19"/>
    <mergeCell ref="K15:K19"/>
    <mergeCell ref="L15:L19"/>
    <mergeCell ref="A15:A19"/>
    <mergeCell ref="B15:B19"/>
    <mergeCell ref="C15:C19"/>
    <mergeCell ref="D15:D19"/>
    <mergeCell ref="E15:E19"/>
    <mergeCell ref="F15:F19"/>
    <mergeCell ref="G15:G19"/>
    <mergeCell ref="H20:H24"/>
    <mergeCell ref="I20:I24"/>
    <mergeCell ref="J20:J24"/>
    <mergeCell ref="K20:K24"/>
    <mergeCell ref="L20:L24"/>
    <mergeCell ref="A20:A24"/>
    <mergeCell ref="B20:B24"/>
    <mergeCell ref="C20:C24"/>
    <mergeCell ref="D20:D24"/>
    <mergeCell ref="E20:E24"/>
    <mergeCell ref="F20:F24"/>
    <mergeCell ref="G20:G24"/>
    <mergeCell ref="V895:V899"/>
    <mergeCell ref="V900:V904"/>
    <mergeCell ref="V905:V909"/>
    <mergeCell ref="V910:V914"/>
    <mergeCell ref="V915:V919"/>
    <mergeCell ref="V920:V924"/>
    <mergeCell ref="V925:V929"/>
    <mergeCell ref="V930:V934"/>
    <mergeCell ref="V935:V939"/>
    <mergeCell ref="V940:V944"/>
    <mergeCell ref="V945:V949"/>
    <mergeCell ref="V950:V954"/>
    <mergeCell ref="V955:V959"/>
    <mergeCell ref="V960:V964"/>
    <mergeCell ref="V965:V969"/>
    <mergeCell ref="V970:V974"/>
    <mergeCell ref="V975:V979"/>
    <mergeCell ref="V810:V814"/>
    <mergeCell ref="V815:V819"/>
    <mergeCell ref="V820:V824"/>
    <mergeCell ref="V825:V829"/>
    <mergeCell ref="V830:V834"/>
    <mergeCell ref="V835:V839"/>
    <mergeCell ref="V840:V844"/>
    <mergeCell ref="V845:V849"/>
    <mergeCell ref="V850:V854"/>
    <mergeCell ref="V855:V859"/>
    <mergeCell ref="V860:V864"/>
    <mergeCell ref="V865:V869"/>
    <mergeCell ref="V870:V874"/>
    <mergeCell ref="V875:V879"/>
    <mergeCell ref="V880:V884"/>
    <mergeCell ref="V885:V889"/>
    <mergeCell ref="V890:V894"/>
    <mergeCell ref="V1145:V1149"/>
    <mergeCell ref="V1150:V1154"/>
    <mergeCell ref="V1155:V1159"/>
    <mergeCell ref="V1160:V1164"/>
    <mergeCell ref="V1165:V1169"/>
    <mergeCell ref="V1170:V1174"/>
    <mergeCell ref="V1175:V1179"/>
    <mergeCell ref="V1180:V1184"/>
    <mergeCell ref="V1185:V1189"/>
    <mergeCell ref="V1225:V1229"/>
    <mergeCell ref="V1230:V1234"/>
    <mergeCell ref="V1235:V1239"/>
    <mergeCell ref="V1240:V1244"/>
    <mergeCell ref="V1245:V1249"/>
    <mergeCell ref="V1250:V1254"/>
    <mergeCell ref="V1190:V1194"/>
    <mergeCell ref="V1195:V1199"/>
    <mergeCell ref="V1200:V1204"/>
    <mergeCell ref="V1205:V1209"/>
    <mergeCell ref="V1210:V1214"/>
    <mergeCell ref="V1215:V1219"/>
    <mergeCell ref="V1220:V1224"/>
    <mergeCell ref="V1060:V1064"/>
    <mergeCell ref="V1065:V1069"/>
    <mergeCell ref="V1070:V1074"/>
    <mergeCell ref="V1075:V1079"/>
    <mergeCell ref="V1080:V1084"/>
    <mergeCell ref="V1085:V1089"/>
    <mergeCell ref="V1090:V1094"/>
    <mergeCell ref="V1095:V1099"/>
    <mergeCell ref="V1100:V1104"/>
    <mergeCell ref="V1105:V1109"/>
    <mergeCell ref="V1110:V1114"/>
    <mergeCell ref="V1115:V1119"/>
    <mergeCell ref="V1120:V1124"/>
    <mergeCell ref="V1125:V1129"/>
    <mergeCell ref="V1130:V1134"/>
    <mergeCell ref="V1135:V1139"/>
    <mergeCell ref="V1140:V1144"/>
    <mergeCell ref="V730:V734"/>
    <mergeCell ref="V980:V984"/>
    <mergeCell ref="V985:V989"/>
    <mergeCell ref="V990:V994"/>
    <mergeCell ref="V995:V999"/>
    <mergeCell ref="V1000:V1004"/>
    <mergeCell ref="V1005:V1009"/>
    <mergeCell ref="V1010:V1014"/>
    <mergeCell ref="V1015:V1019"/>
    <mergeCell ref="V1020:V1024"/>
    <mergeCell ref="V1025:V1029"/>
    <mergeCell ref="V1030:V1034"/>
    <mergeCell ref="V1035:V1039"/>
    <mergeCell ref="V1040:V1044"/>
    <mergeCell ref="V1045:V1049"/>
    <mergeCell ref="V1050:V1054"/>
    <mergeCell ref="V1055:V1059"/>
    <mergeCell ref="V735:V739"/>
    <mergeCell ref="V740:V744"/>
    <mergeCell ref="V745:V749"/>
    <mergeCell ref="V750:V754"/>
    <mergeCell ref="V755:V759"/>
    <mergeCell ref="V760:V764"/>
    <mergeCell ref="V765:V769"/>
    <mergeCell ref="V770:V774"/>
    <mergeCell ref="V775:V779"/>
    <mergeCell ref="V780:V784"/>
    <mergeCell ref="V785:V789"/>
    <mergeCell ref="V790:V794"/>
    <mergeCell ref="V795:V799"/>
    <mergeCell ref="V800:V804"/>
    <mergeCell ref="V805:V809"/>
    <mergeCell ref="V645:V649"/>
    <mergeCell ref="V650:V654"/>
    <mergeCell ref="V655:V659"/>
    <mergeCell ref="V660:V664"/>
    <mergeCell ref="V665:V669"/>
    <mergeCell ref="V670:V674"/>
    <mergeCell ref="V675:V679"/>
    <mergeCell ref="V680:V684"/>
    <mergeCell ref="V685:V689"/>
    <mergeCell ref="V690:V694"/>
    <mergeCell ref="V695:V699"/>
    <mergeCell ref="V700:V704"/>
    <mergeCell ref="V705:V709"/>
    <mergeCell ref="V710:V714"/>
    <mergeCell ref="V715:V719"/>
    <mergeCell ref="V720:V724"/>
    <mergeCell ref="V725:V729"/>
    <mergeCell ref="V560:V564"/>
    <mergeCell ref="V565:V569"/>
    <mergeCell ref="V570:V574"/>
    <mergeCell ref="V575:V579"/>
    <mergeCell ref="V580:V584"/>
    <mergeCell ref="V585:V589"/>
    <mergeCell ref="V590:V594"/>
    <mergeCell ref="V595:V599"/>
    <mergeCell ref="V600:V604"/>
    <mergeCell ref="V605:V609"/>
    <mergeCell ref="V610:V614"/>
    <mergeCell ref="V615:V619"/>
    <mergeCell ref="V620:V624"/>
    <mergeCell ref="V625:V629"/>
    <mergeCell ref="V630:V634"/>
    <mergeCell ref="V635:V639"/>
    <mergeCell ref="V640:V644"/>
    <mergeCell ref="V475:V479"/>
    <mergeCell ref="V480:V484"/>
    <mergeCell ref="V485:V489"/>
    <mergeCell ref="V490:V494"/>
    <mergeCell ref="V495:V499"/>
    <mergeCell ref="V500:V504"/>
    <mergeCell ref="V505:V509"/>
    <mergeCell ref="V510:V514"/>
    <mergeCell ref="V515:V519"/>
    <mergeCell ref="V520:V524"/>
    <mergeCell ref="V525:V529"/>
    <mergeCell ref="V530:V534"/>
    <mergeCell ref="V535:V539"/>
    <mergeCell ref="V540:V544"/>
    <mergeCell ref="V545:V549"/>
    <mergeCell ref="V550:V554"/>
    <mergeCell ref="V555:V559"/>
    <mergeCell ref="V390:V394"/>
    <mergeCell ref="V395:V399"/>
    <mergeCell ref="V400:V404"/>
    <mergeCell ref="V405:V409"/>
    <mergeCell ref="V410:V414"/>
    <mergeCell ref="V415:V419"/>
    <mergeCell ref="V420:V424"/>
    <mergeCell ref="V425:V429"/>
    <mergeCell ref="V430:V434"/>
    <mergeCell ref="V435:V439"/>
    <mergeCell ref="V440:V444"/>
    <mergeCell ref="V445:V449"/>
    <mergeCell ref="V450:V454"/>
    <mergeCell ref="V455:V459"/>
    <mergeCell ref="V460:V464"/>
    <mergeCell ref="V465:V469"/>
    <mergeCell ref="V470:V474"/>
    <mergeCell ref="V305:V309"/>
    <mergeCell ref="V310:V314"/>
    <mergeCell ref="V315:V319"/>
    <mergeCell ref="V320:V324"/>
    <mergeCell ref="V325:V329"/>
    <mergeCell ref="V330:V334"/>
    <mergeCell ref="V335:V339"/>
    <mergeCell ref="V340:V344"/>
    <mergeCell ref="V345:V349"/>
    <mergeCell ref="V350:V354"/>
    <mergeCell ref="V355:V359"/>
    <mergeCell ref="V360:V364"/>
    <mergeCell ref="V365:V369"/>
    <mergeCell ref="V370:V374"/>
    <mergeCell ref="V375:V379"/>
    <mergeCell ref="V380:V384"/>
    <mergeCell ref="V385:V389"/>
    <mergeCell ref="H300:H304"/>
    <mergeCell ref="I300:I304"/>
    <mergeCell ref="J300:J304"/>
    <mergeCell ref="K300:K304"/>
    <mergeCell ref="L300:L304"/>
    <mergeCell ref="A300:A304"/>
    <mergeCell ref="B300:B304"/>
    <mergeCell ref="C300:C304"/>
    <mergeCell ref="D300:D304"/>
    <mergeCell ref="E300:E304"/>
    <mergeCell ref="F300:F304"/>
    <mergeCell ref="G300:G304"/>
    <mergeCell ref="V245:V249"/>
    <mergeCell ref="V250:V254"/>
    <mergeCell ref="V255:V259"/>
    <mergeCell ref="V260:V264"/>
    <mergeCell ref="V265:V269"/>
    <mergeCell ref="V270:V274"/>
    <mergeCell ref="V275:V279"/>
    <mergeCell ref="V280:V284"/>
    <mergeCell ref="V285:V289"/>
    <mergeCell ref="V290:V294"/>
    <mergeCell ref="V295:V299"/>
    <mergeCell ref="V300:V304"/>
    <mergeCell ref="H250:H254"/>
    <mergeCell ref="I250:I254"/>
    <mergeCell ref="J250:J254"/>
    <mergeCell ref="K250:K254"/>
    <mergeCell ref="L250:L254"/>
    <mergeCell ref="A250:A254"/>
    <mergeCell ref="B250:B254"/>
    <mergeCell ref="C250:C254"/>
    <mergeCell ref="H290:H294"/>
    <mergeCell ref="I290:I294"/>
    <mergeCell ref="J290:J294"/>
    <mergeCell ref="K290:K294"/>
    <mergeCell ref="L290:L294"/>
    <mergeCell ref="A290:A294"/>
    <mergeCell ref="B290:B294"/>
    <mergeCell ref="C290:C294"/>
    <mergeCell ref="D290:D294"/>
    <mergeCell ref="E290:E294"/>
    <mergeCell ref="F290:F294"/>
    <mergeCell ref="G290:G294"/>
    <mergeCell ref="H295:H299"/>
    <mergeCell ref="I295:I299"/>
    <mergeCell ref="J295:J299"/>
    <mergeCell ref="K295:K299"/>
    <mergeCell ref="L295:L299"/>
    <mergeCell ref="A295:A299"/>
    <mergeCell ref="B295:B299"/>
    <mergeCell ref="C295:C299"/>
    <mergeCell ref="D295:D299"/>
    <mergeCell ref="E295:E299"/>
    <mergeCell ref="F295:F299"/>
    <mergeCell ref="G295:G299"/>
    <mergeCell ref="H280:H284"/>
    <mergeCell ref="I280:I284"/>
    <mergeCell ref="J280:J284"/>
    <mergeCell ref="K280:K284"/>
    <mergeCell ref="L280:L284"/>
    <mergeCell ref="A280:A284"/>
    <mergeCell ref="B280:B284"/>
    <mergeCell ref="C280:C284"/>
    <mergeCell ref="D280:D284"/>
    <mergeCell ref="E280:E284"/>
    <mergeCell ref="F280:F284"/>
    <mergeCell ref="G280:G284"/>
    <mergeCell ref="H285:H289"/>
    <mergeCell ref="I285:I289"/>
    <mergeCell ref="J285:J289"/>
    <mergeCell ref="K285:K289"/>
    <mergeCell ref="L285:L289"/>
    <mergeCell ref="A285:A289"/>
    <mergeCell ref="B285:B289"/>
    <mergeCell ref="C285:C289"/>
    <mergeCell ref="D285:D289"/>
    <mergeCell ref="E285:E289"/>
    <mergeCell ref="F285:F289"/>
    <mergeCell ref="G285:G289"/>
    <mergeCell ref="H270:H274"/>
    <mergeCell ref="I270:I274"/>
    <mergeCell ref="J270:J274"/>
    <mergeCell ref="K270:K274"/>
    <mergeCell ref="L270:L274"/>
    <mergeCell ref="A270:A274"/>
    <mergeCell ref="B270:B274"/>
    <mergeCell ref="C270:C274"/>
    <mergeCell ref="D270:D274"/>
    <mergeCell ref="E270:E274"/>
    <mergeCell ref="F270:F274"/>
    <mergeCell ref="G270:G274"/>
    <mergeCell ref="H275:H279"/>
    <mergeCell ref="I275:I279"/>
    <mergeCell ref="J275:J279"/>
    <mergeCell ref="K275:K279"/>
    <mergeCell ref="L275:L279"/>
    <mergeCell ref="A275:A279"/>
    <mergeCell ref="B275:B279"/>
    <mergeCell ref="C275:C279"/>
    <mergeCell ref="D275:D279"/>
    <mergeCell ref="E275:E279"/>
    <mergeCell ref="F275:F279"/>
    <mergeCell ref="G275:G279"/>
  </mergeCells>
  <dataValidations count="3">
    <dataValidation type="decimal" allowBlank="1" showDropDown="1" showInputMessage="1" prompt="Indicar sólo número de CENS" sqref="D5 D10 D15 D20 D25 D30 D35 D40 D45 D50 D55 D60 D65 D70 D75 D80 D85 D90 D95 D100 D105 D110 D115 D120 D125 D130 D135 D140 D145 D150 D155 D160 D165 D170 D175 D180 D185 D190 D195 D200 D205 D210 D215 D220 D225 D230 D235 D240 D245 D250 D255 D260 D265 D270 D275 D280 D285 D290 D295 D300 D305 D310 D315 D320 D325 D330 D335 D340 D345 D350 D355 D360 D365 D370 D375 D380 D385 D390 D395 D400 D405 D410 D415 D420 D425 D430 D435 D440 D445 D450 D455 D460 D465 D470 D475 D480 D485 D490 D495 D500 D505 D510 D515 D520 D525 D530 D535 D540 D545 D550 D555 D560 D565 D570 D575 D580 D585 D590 D595 D600 D605 D610 D615 D620 D625 D630 D635 D640 D645 D650 D655 D660 D665 D670 D675 D680 D685 D690 D695 D700 D705 D710 D715 D720 D725 D730 D735 D740 D745 D750 D755 D760 D765 D770 D775 D780 D785 D790 D795 D800 D805 D810 D815 D820 D825 D830 D835 D840 D845 D850 D855 D860 D865 D870 D875 D880 D885 D890 D895 D900 D905 D910 D915 D920 D925 D930 D935 D940 D945 D950 D955 D960 D965 D970 D975 D980 D985 D990 D995 D1000 D1005 D1010 D1015 D1020 D1025 D1030 D1035 D1040 D1045 D1050 D1055 D1060 D1065 D1070 D1075 D1080 D1085 D1090 D1095 D1100 D1105 D1110 D1115 D1120 D1125 D1130 D1135 D1140 D1145 D1150 D1155 D1160 D1165 D1170 D1175 D1180 D1185 D1190 D1195 D1200 D1205 D1210 D1215 D1220 D1225 D1230 D1235 D1240 D1245 D1250">
      <formula1>400</formula1>
      <formula2>600</formula2>
    </dataValidation>
    <dataValidation type="decimal" allowBlank="1" showDropDown="1" showInputMessage="1" prompt="Indicar cantidad de estudiantes que integran la comisión" sqref="K5 K10 K15 K20 K25 K30 K35 K40 K45 K50 K55 K60 K65 K70 K75 K80 K85 K90 K95 K100 K105 K110 K115 K120 K125 K130 K135 K140 K145 K150 K155 K160 K165 K170 K175 K180 K185 K190 K195 K200 K205 K210 K215 K220 K225 K230 K235 K240 K245 K250 K255 K260 K265 K270 K275 K280 K285 K290 K295 K300 K305 K310 K315 K320 K325 K330 K335 K340 K345 K350 K355 K360 K365 K370 K375 K380 K385 K390 K395 K400 K405 K410 K415 K420 K425 K430 K435 K440 K445 K450 K455 K460 K465 K470 K475 K480 K485 K490 K495 K500 K505 K510 K515 K520 K525 K530 K535 K540 K545 K550 K555 K560 K565 K570 K575 K580 K585 K590 K595 K600 K605 K610 K615 K620 K625 K630 K635 K640 K645 K650 K655 K660 K665 K670 K675 K680 K685 K690 K695 K700 K705 K710 K715 K720 K725 K730 K735 K740 K745 K750 K755 K760 K765 K770 K775 K780 K785 K790 K795 K800 K805 K810 K815 K820 K825 K830 K835 K840 K845 K850 K855 K860 K865 K870 K875 K880 K885 K890 K895 K900 K905 K910 K915 K920 K925 K930 K935 K940 K945 K950 K955 K960 K965 K970 K975 K980 K985 K990 K995 K1000 K1005 K1010 K1015 K1020 K1025 K1030 K1035 K1040 K1045 K1050 K1055 K1060 K1065 K1070 K1075 K1080 K1085 K1090 K1095 K1100 K1105 K1110 K1115 K1120 K1125 K1130 K1135 K1140 K1145 K1150 K1155 K1160 K1165 K1170 K1175 K1180 K1185 K1190 K1195 K1200 K1205 K1210 K1215 K1220 K1225 K1230 K1235 K1240 K1245 K1250">
      <formula1>1</formula1>
      <formula2>100</formula2>
    </dataValidation>
    <dataValidation type="list" allowBlank="1" showInputMessage="1" prompt="Seleccionar Región Educativa" sqref="A5 A10 A15 A20 A25 A30 A35 A40 A45 A50 A55 A60 A65 A70 A75 A80 A85 A90 A95 A100 A105 A110 A115 A120 A125 A130 A135 A140 A145 A150 A155 A160 A165 A170 A175 A180 A185 A190 A195 A200 A205 A210 A215 A220 A225 A230 A235 A240 A245 A250 A255 A260 A265 A270 A275 A280 A285 A290 A295 A300 A305 A310 A315 A320 A325 A330 A335 A340 A345 A350 A355 A360 A365 A370 A375 A380 A385 A390 A395 A400 A405 A410 A415 A420 A425 A430 A435 A440 A445 A450 A455 A460 A465 A470 A475 A480 A485 A490 A495 A500 A505 A510 A515 A520 A525 A530 A535 A540 A545 A550 A555 A560 A565 A570 A575 A580 A585 A590 A595 A600 A605 A610 A615 A620 A625 A630 A635 A640 A645 A650 A655 A660 A665 A670 A675 A680 A685 A690 A695 A700 A705 A710 A715 A720 A725 A730 A735 A740 A745 A750 A755 A760 A765 A770 A775 A780 A785 A790 A795 A800 A805 A810 A815 A820 A825 A830 A835 A840 A845 A850 A855 A860 A865 A870 A875 A880 A885 A890 A895 A900 A905 A910 A915 A920 A925 A930 A935 A940 A945 A950 A955 A960 A965 A970 A975 A980 A985 A990 A995 A1000 A1005 A1010 A1015 A1020 A1025 A1030 A1035 A1040 A1045 A1050 A1055 A1060 A1065 A1070 A1075 A1080 A1085 A1090 A1095 A1100 A1105 A1110 A1115 A1120 A1125 A1130 A1135 A1140 A1145 A1150 A1155 A1160 A1165 A1170 A1175 A1180 A1185 A1190 A1195 A1200 A1205 A1210 A1215 A1220 A1225 A1230 A1235 A1240 A1245 A1250">
      <formula1>"1,2,3,4,5,6,7,8,9,10,11,12,13,14,15,16,17,18,19,20,21,22,23,24,25"</formula1>
    </dataValidation>
  </dataValidations>
  <printOptions horizontalCentered="1" gridLines="1"/>
  <pageMargins left="0.25" right="0.25" top="0.75" bottom="0.75" header="0" footer="0"/>
  <pageSetup paperSize="5" fitToHeight="0" pageOrder="overThenDown" orientation="landscape" cellComments="atEnd"/>
  <extLst>
    <ext xmlns:x14="http://schemas.microsoft.com/office/spreadsheetml/2009/9/main" uri="{CCE6A557-97BC-4b89-ADB6-D9C93CAAB3DF}">
      <x14:dataValidations xmlns:xm="http://schemas.microsoft.com/office/excel/2006/main" count="4">
        <x14:dataValidation type="list" allowBlank="1" showInputMessage="1" prompt="Seleccionar Distrito">
          <x14:formula1>
            <xm:f>VALIDACIÓN!$A$1:$A$137</xm:f>
          </x14:formula1>
          <xm:sqref>B5 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B510 B515 B520 B525 B530 B535 B540 B545 B550 B555 B560 B565 B570 B575 B580 B585 B590 B595 B600 B605 B610 B615 B620 B625 B630 B635 B640 B645 B650 B655 B660 B665 B670 B675 B680 B685 B690 B695 B700 B705 B710 B715 B720 B725 B730 B735 B740 B745 B750 B755 B760 B765 B770 B775 B780 B785 B790 B795 B800 B805 B810 B815 B820 B825 B830 B835 B840 B845 B850 B855 B860 B865 B870 B875 B880 B885 B890 B895 B900 B905 B910 B915 B920 B925 B930 B935 B940 B945 B950 B955 B960 B965 B970 B975 B980 B985 B990 B995 B1000 B1005 B1010 B1015 B1020 B1025 B1030 B1035 B1040 B1045 B1050 B1055 B1060 B1065 B1070 B1075 B1080 B1085 B1090 B1095 B1100 B1105 B1110 B1115 B1120 B1125 B1130 B1135 B1140 B1145 B1150 B1155 B1160 B1165 B1170 B1175 B1180 B1185 B1190 B1195 B1200 B1205 B1210 B1215 B1220 B1225 B1230 B1235 B1240 B1245 B1250</xm:sqref>
        </x14:dataValidation>
        <x14:dataValidation type="list" allowBlank="1" showInputMessage="1" prompt="Indicar TURNO de funcionamiento de la comisión">
          <x14:formula1>
            <xm:f>VALIDACIÓN!$N$1:$N$3</xm:f>
          </x14:formula1>
          <xm:sqref>J5 J10 J15 J20 J25 J30 J35 J40 J45 J50 J55 J60 J65 J70 J75 J80 J85 J90 J95 J100 J105 J110 J115 J120 J125 J130 J135 J140 J145 J150 J155 J160 J165 J170 J175 J180 J185 J190 J195 J200 J205 J210 J215 J220 J225 J230 J235 J240 J245 J250 J255 J260 J265 J270 J275 J280 J285 J290 J295 J300 J305 J310 J315 J320 J325 J330 J335 J340 J345 J350 J355 J360 J365 J370 J375 J380 J385 J390 J395 J400 J405 J410 J415 J420 J425 J430 J435 J440 J445 J450 J455 J460 J465 J470 J475 J480 J485 J490 J495 J500 J505 J510 J515 J520 J525 J530 J535 J540 J545 J550 J555 J560 J565 J570 J575 J580 J585 J590 J595 J600 J605 J610 J615 J620 J625 J630 J635 J640 J645 J650 J655 J660 J665 J670 J675 J680 J685 J690 J695 J700 J705 J710 J715 J720 J725 J730 J735 J740 J745 J750 J755 J760 J765 J770 J775 J780 J785 J790 J795 J800 J805 J810 J815 J820 J825 J830 J835 J840 J845 J850 J855 J860 J865 J870 J875 J880 J885 J890 J895 J900 J905 J910 J915 J920 J925 J930 J935 J940 J945 J950 J955 J960 J965 J970 J975 J980 J985 J990 J995 J1000 J1005 J1010 J1015 J1020 J1025 J1030 J1035 J1040 J1045 J1050 J1055 J1060 J1065 J1070 J1075 J1080 J1085 J1090 J1095 J1100 J1105 J1110 J1115 J1120 J1125 J1130 J1135 J1140 J1145 J1150 J1155 J1160 J1165 J1170 J1175 J1180 J1185 J1190 J1195 J1200 J1205 J1210 J1215 J1220 J1225 J1230 J1235 J1240 J1245 J1250</xm:sqref>
        </x14:dataValidation>
        <x14:dataValidation type="list" allowBlank="1" showInputMessage="1" prompt="Haz clic e introduce un valor del intervalo">
          <x14:formula1>
            <xm:f>VALIDACIÓN!$L$1:$L$3</xm:f>
          </x14:formula1>
          <xm:sqref>H5 H10 H15 H20 H25 H30 H35 H40 H45 H50 H55 H60 H65 H70 H75 H80 H85 H90 H95 H100 H105 H110 H115 H120 H125 H130 H135 H140 H145 H150 H155 H160 H165 H170 H175 H180 H185 H190 H195 H200 H205 H210 H215 H220 H225 H230 H235 H240 H245 H250 H255 H260 H265 H270 H275 H280 H285 H290 H295 H300 H305 H310 H315 H320 H325 H330 H335 H340 H345 H350 H355 H360 H365 H370 H375 H380 H385 H390 H395 H400 H405 H410 H415 H420 H425 H430 H435 H440 H445 H450 H455 H460 H465 H470 H475 H480 H485 H490 H495 H500 H505 H510 H515 H520 H525 H530 H535 H540 H545 H550 H555 H560 H565 H570 H575 H580 H585 H590 H595 H600 H605 H610 H615 H620 H625 H630 H635 H640 H645 H650 H655 H660 H665 H670 H675 H680 H685 H690 H695 H700 H705 H710 H715 H720 H725 H730 H735 H740 H745 H750 H755 H760 H765 H770 H775 H780 H785 H790 H795 H800 H805 H810 H815 H820 H825 H830 H835 H840 H845 H850 H855 H860 H865 H870 H875 H880 H885 H890 H895 H900 H905 H910 H915 H920 H925 H930 H935 H940 H945 H950 H955 H960 H965 H970 H975 H980 H985 H990 H995 H1000 H1005 H1010 H1015 H1020 H1025 H1030 H1035 H1040 H1045 H1050 H1055 H1060 H1065 H1070 H1075 H1080 H1085 H1090 H1095 H1100 H1105 H1110 H1115 H1120 H1125 H1130 H1135 H1140 H1145 H1150 H1155 H1160 H1165 H1170 H1175 H1180 H1185 H1190 H1195 H1200 H1205 H1210 H1215 H1220 H1225 H1230 H1235 H1240 H1245 H1250</xm:sqref>
        </x14:dataValidation>
        <x14:dataValidation type="list" allowBlank="1" showInputMessage="1" prompt="Indicar AÑO y CUATRIMESTRE de la comisión">
          <x14:formula1>
            <xm:f>VALIDACIÓN!$J$6:$J$11</xm:f>
          </x14:formula1>
          <xm:sqref>I5 I10 I15 I20 I25 I30 I35 I40 I45 I50 I55 I60 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 I415 I420 I425 I430 I435 I440 I445 I450 I455 I460 I465 I470 I475 I480 I485 I490 I495 I500 I505 I510 I515 I520 I525 I530 I535 I540 I545 I550 I555 I560 I565 I570 I575 I580 I585 I590 I595 I600 I605 I610 I615 I620 I625 I630 I635 I640 I645 I650 I655 I660 I665 I670 I675 I680 I685 I690 I695 I700 I705 I710 I715 I720 I725 I730 I735 I740 I745 I750 I755 I760 I765 I770 I775 I780 I785 I790 I795 I800 I805 I810 I815 I820 I825 I830 I835 I840 I845 I850 I855 I860 I865 I870 I875 I880 I885 I890 I895 I900 I905 I910 I915 I920 I925 I930 I935 I940 I945 I950 I955 I960 I965 I970 I975 I980 I985 I990 I995 I1000 I1005 I1010 I1015 I1020 I1025 I1030 I1035 I1040 I1045 I1050 I1055 I1060 I1065 I1070 I1075 I1080 I1085 I1090 I1095 I1100 I1105 I1110 I1115 I1120 I1125 I1130 I1135 I1140 I1145 I1150 I1155 I1160 I1165 I1170 I1175 I1180 I1185 I1190 I1195 I1200 I1205 I1210 I1215 I1220 I1225 I1230 I1235 I1240 I1245 I1250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C29"/>
  <sheetViews>
    <sheetView workbookViewId="0"/>
  </sheetViews>
  <sheetFormatPr baseColWidth="10" defaultColWidth="12.5703125" defaultRowHeight="15.75" customHeight="1"/>
  <cols>
    <col min="1" max="1" width="16.5703125" customWidth="1"/>
    <col min="2" max="2" width="23.140625" customWidth="1"/>
  </cols>
  <sheetData>
    <row r="1" spans="1:3">
      <c r="A1" s="122" t="s">
        <v>257</v>
      </c>
      <c r="B1" s="123" t="s">
        <v>258</v>
      </c>
      <c r="C1" s="124">
        <f>COUNTA(CONTINUIDADES!B5:B989)</f>
        <v>30</v>
      </c>
    </row>
    <row r="2" spans="1:3">
      <c r="A2" s="125" t="s">
        <v>257</v>
      </c>
      <c r="B2" s="1" t="s">
        <v>259</v>
      </c>
      <c r="C2" s="126">
        <f>COUNTIF(CONTINUIDADES!I5:I989,"1°1C")</f>
        <v>0</v>
      </c>
    </row>
    <row r="3" spans="1:3">
      <c r="A3" s="125" t="s">
        <v>257</v>
      </c>
      <c r="B3" s="1" t="s">
        <v>260</v>
      </c>
      <c r="C3" s="126">
        <f>COUNTIF(CONTINUIDADES!I5:I989,"1°2C")</f>
        <v>2</v>
      </c>
    </row>
    <row r="4" spans="1:3">
      <c r="A4" s="125" t="s">
        <v>257</v>
      </c>
      <c r="B4" s="1" t="s">
        <v>261</v>
      </c>
      <c r="C4" s="126">
        <f>COUNTIF(CONTINUIDADES!I5:I989,"2°1C")</f>
        <v>10</v>
      </c>
    </row>
    <row r="5" spans="1:3">
      <c r="A5" s="125" t="s">
        <v>257</v>
      </c>
      <c r="B5" s="1" t="s">
        <v>262</v>
      </c>
      <c r="C5" s="126">
        <f>COUNTIF(CONTINUIDADES!I5:I989,"2°2C")</f>
        <v>3</v>
      </c>
    </row>
    <row r="6" spans="1:3">
      <c r="A6" s="125" t="s">
        <v>257</v>
      </c>
      <c r="B6" s="1" t="s">
        <v>263</v>
      </c>
      <c r="C6" s="126">
        <f>COUNTIF(CONTINUIDADES!I5:I989,"3°1C")</f>
        <v>9</v>
      </c>
    </row>
    <row r="7" spans="1:3">
      <c r="A7" s="125" t="s">
        <v>257</v>
      </c>
      <c r="B7" s="1" t="s">
        <v>264</v>
      </c>
      <c r="C7" s="126">
        <f>COUNTIF(CONTINUIDADES!I5:I989,"3°2C")</f>
        <v>6</v>
      </c>
    </row>
    <row r="8" spans="1:3">
      <c r="A8" s="125" t="s">
        <v>257</v>
      </c>
      <c r="B8" s="1" t="s">
        <v>8</v>
      </c>
      <c r="C8" s="126">
        <f>SUM(CONTINUIDADES!K5:K989)</f>
        <v>568</v>
      </c>
    </row>
    <row r="9" spans="1:3">
      <c r="A9" s="125" t="s">
        <v>257</v>
      </c>
      <c r="B9" s="1" t="s">
        <v>265</v>
      </c>
      <c r="C9" s="127">
        <f ca="1">IFERROR(__xludf.DUMMYFUNCTION("COUNTUNIQUE(CONTINUIDADES!E5:E989)"),25)</f>
        <v>25</v>
      </c>
    </row>
    <row r="10" spans="1:3">
      <c r="A10" s="125" t="s">
        <v>257</v>
      </c>
      <c r="B10" s="1" t="s">
        <v>266</v>
      </c>
      <c r="C10" s="127" t="e">
        <f>COUNTIF(CONTINUIDADES!#REF!,B10)</f>
        <v>#REF!</v>
      </c>
    </row>
    <row r="11" spans="1:3">
      <c r="A11" s="125" t="s">
        <v>257</v>
      </c>
      <c r="B11" s="1" t="s">
        <v>267</v>
      </c>
      <c r="C11" s="127" t="e">
        <f>COUNTIF(CONTINUIDADES!#REF!,B11)</f>
        <v>#REF!</v>
      </c>
    </row>
    <row r="12" spans="1:3">
      <c r="A12" s="125" t="s">
        <v>257</v>
      </c>
      <c r="B12" s="1" t="s">
        <v>268</v>
      </c>
      <c r="C12" s="127" t="e">
        <f>COUNTIF(CONTINUIDADES!#REF!,B12)</f>
        <v>#REF!</v>
      </c>
    </row>
    <row r="13" spans="1:3">
      <c r="A13" s="125" t="s">
        <v>257</v>
      </c>
      <c r="B13" s="1" t="s">
        <v>269</v>
      </c>
      <c r="C13" s="127">
        <f>COUNTA(CONTINUIDADES!#REF!)</f>
        <v>1</v>
      </c>
    </row>
    <row r="14" spans="1:3">
      <c r="A14" s="128" t="s">
        <v>270</v>
      </c>
      <c r="B14" s="129" t="s">
        <v>271</v>
      </c>
      <c r="C14" s="130">
        <f>COUNTA(#REF!)</f>
        <v>1</v>
      </c>
    </row>
    <row r="15" spans="1:3">
      <c r="A15" s="122" t="s">
        <v>272</v>
      </c>
      <c r="B15" s="123" t="s">
        <v>258</v>
      </c>
      <c r="C15" s="124">
        <f>COUNTA(APERTURAS!B5:B989)</f>
        <v>33</v>
      </c>
    </row>
    <row r="16" spans="1:3">
      <c r="A16" s="125" t="s">
        <v>272</v>
      </c>
      <c r="B16" s="1" t="s">
        <v>259</v>
      </c>
      <c r="C16" s="126">
        <f>COUNTIF(APERTURAS!I5:I989,"1°1C")</f>
        <v>15</v>
      </c>
    </row>
    <row r="17" spans="1:3">
      <c r="A17" s="125" t="s">
        <v>272</v>
      </c>
      <c r="B17" s="1" t="s">
        <v>260</v>
      </c>
      <c r="C17" s="126">
        <f>COUNTIF(APERTURAS!I5:I989,"1°2C")</f>
        <v>0</v>
      </c>
    </row>
    <row r="18" spans="1:3">
      <c r="A18" s="125" t="s">
        <v>272</v>
      </c>
      <c r="B18" s="1" t="s">
        <v>261</v>
      </c>
      <c r="C18" s="126">
        <f>COUNTIF(APERTURAS!I5:I989,"2°1C")</f>
        <v>5</v>
      </c>
    </row>
    <row r="19" spans="1:3">
      <c r="A19" s="125" t="s">
        <v>272</v>
      </c>
      <c r="B19" s="1" t="s">
        <v>262</v>
      </c>
      <c r="C19" s="126">
        <f>COUNTIF(APERTURAS!I5:I989,"2°2C")</f>
        <v>0</v>
      </c>
    </row>
    <row r="20" spans="1:3">
      <c r="A20" s="125" t="s">
        <v>272</v>
      </c>
      <c r="B20" s="1" t="s">
        <v>263</v>
      </c>
      <c r="C20" s="126">
        <f>COUNTIF(APERTURAS!I5:I989,"3°1C")</f>
        <v>13</v>
      </c>
    </row>
    <row r="21" spans="1:3">
      <c r="A21" s="125" t="s">
        <v>272</v>
      </c>
      <c r="B21" s="1" t="s">
        <v>264</v>
      </c>
      <c r="C21" s="126">
        <f>COUNTIF(APERTURAS!I5:I989,"3°2C")</f>
        <v>0</v>
      </c>
    </row>
    <row r="22" spans="1:3">
      <c r="A22" s="125" t="s">
        <v>272</v>
      </c>
      <c r="B22" s="1" t="s">
        <v>8</v>
      </c>
      <c r="C22" s="126">
        <f>SUM(APERTURAS!K5:K989)</f>
        <v>676</v>
      </c>
    </row>
    <row r="23" spans="1:3">
      <c r="A23" s="125" t="s">
        <v>272</v>
      </c>
      <c r="B23" s="1" t="s">
        <v>265</v>
      </c>
      <c r="C23" s="127">
        <f ca="1">IFERROR(__xludf.DUMMYFUNCTION("COUNTUNIQUE(APERTURAS!E5:E989)"),20)</f>
        <v>20</v>
      </c>
    </row>
    <row r="24" spans="1:3">
      <c r="A24" s="125" t="s">
        <v>272</v>
      </c>
      <c r="B24" s="1" t="s">
        <v>266</v>
      </c>
      <c r="C24" s="127" t="e">
        <f>COUNTIF(APERTURAS!#REF!,B24)</f>
        <v>#REF!</v>
      </c>
    </row>
    <row r="25" spans="1:3">
      <c r="A25" s="125" t="s">
        <v>272</v>
      </c>
      <c r="B25" s="1" t="s">
        <v>267</v>
      </c>
      <c r="C25" s="127" t="e">
        <f>COUNTIF(APERTURAS!#REF!,B25)</f>
        <v>#REF!</v>
      </c>
    </row>
    <row r="26" spans="1:3">
      <c r="A26" s="125" t="s">
        <v>272</v>
      </c>
      <c r="B26" s="1" t="s">
        <v>268</v>
      </c>
      <c r="C26" s="127" t="e">
        <f>COUNTIF(APERTURAS!#REF!,B26)</f>
        <v>#REF!</v>
      </c>
    </row>
    <row r="27" spans="1:3">
      <c r="A27" s="125" t="s">
        <v>272</v>
      </c>
      <c r="B27" s="1" t="s">
        <v>269</v>
      </c>
      <c r="C27" s="127">
        <f>COUNTA(APERTURAS!#REF!)</f>
        <v>1</v>
      </c>
    </row>
    <row r="28" spans="1:3">
      <c r="A28" s="128" t="s">
        <v>256</v>
      </c>
      <c r="B28" s="129" t="s">
        <v>273</v>
      </c>
      <c r="C28" s="130">
        <f>COUNTA(#REF!)</f>
        <v>1</v>
      </c>
    </row>
    <row r="29" spans="1:3">
      <c r="A29" s="131"/>
      <c r="B2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1000"/>
  <sheetViews>
    <sheetView workbookViewId="0"/>
  </sheetViews>
  <sheetFormatPr baseColWidth="10" defaultColWidth="12.5703125" defaultRowHeight="15.75" customHeight="1"/>
  <cols>
    <col min="2" max="2" width="6.42578125" customWidth="1"/>
    <col min="3" max="3" width="30.5703125" customWidth="1"/>
    <col min="4" max="4" width="14.140625" customWidth="1"/>
    <col min="5" max="5" width="3.7109375" customWidth="1"/>
    <col min="6" max="6" width="3.28515625" customWidth="1"/>
    <col min="7" max="8" width="6.5703125" customWidth="1"/>
    <col min="9" max="9" width="5.7109375" customWidth="1"/>
    <col min="10" max="10" width="8.42578125" customWidth="1"/>
    <col min="11" max="11" width="7.85546875" customWidth="1"/>
    <col min="12" max="12" width="8.85546875" customWidth="1"/>
    <col min="13" max="13" width="6.42578125" customWidth="1"/>
    <col min="14" max="17" width="8" customWidth="1"/>
  </cols>
  <sheetData>
    <row r="1" spans="1:17">
      <c r="A1" s="132" t="s">
        <v>274</v>
      </c>
      <c r="B1" s="133" t="s">
        <v>275</v>
      </c>
      <c r="C1" s="134" t="s">
        <v>276</v>
      </c>
      <c r="D1" s="135" t="s">
        <v>277</v>
      </c>
      <c r="E1" s="135" t="s">
        <v>278</v>
      </c>
      <c r="F1" s="135" t="s">
        <v>279</v>
      </c>
      <c r="G1" s="135" t="s">
        <v>6</v>
      </c>
      <c r="H1" s="135" t="s">
        <v>280</v>
      </c>
      <c r="I1" s="136"/>
      <c r="J1" s="134" t="s">
        <v>281</v>
      </c>
      <c r="K1" s="136"/>
      <c r="L1" s="134" t="s">
        <v>35</v>
      </c>
      <c r="M1" s="136"/>
      <c r="N1" s="134" t="s">
        <v>17</v>
      </c>
      <c r="O1" s="134"/>
      <c r="P1" s="134" t="s">
        <v>266</v>
      </c>
      <c r="Q1" s="134"/>
    </row>
    <row r="2" spans="1:17">
      <c r="A2" s="132" t="s">
        <v>282</v>
      </c>
      <c r="B2" s="133" t="s">
        <v>283</v>
      </c>
      <c r="C2" s="136" t="s">
        <v>284</v>
      </c>
      <c r="D2" s="135" t="s">
        <v>285</v>
      </c>
      <c r="E2" s="137" t="s">
        <v>186</v>
      </c>
      <c r="F2" s="138">
        <v>4</v>
      </c>
      <c r="G2" s="135" t="s">
        <v>12</v>
      </c>
      <c r="H2" s="135" t="s">
        <v>65</v>
      </c>
      <c r="I2" s="136"/>
      <c r="J2" s="134" t="s">
        <v>286</v>
      </c>
      <c r="K2" s="136"/>
      <c r="L2" s="134" t="s">
        <v>12</v>
      </c>
      <c r="M2" s="136"/>
      <c r="N2" s="134" t="s">
        <v>27</v>
      </c>
      <c r="O2" s="134"/>
      <c r="P2" s="139" t="s">
        <v>267</v>
      </c>
      <c r="Q2" s="134"/>
    </row>
    <row r="3" spans="1:17">
      <c r="A3" s="132" t="s">
        <v>287</v>
      </c>
      <c r="B3" s="133" t="s">
        <v>288</v>
      </c>
      <c r="C3" s="136" t="s">
        <v>284</v>
      </c>
      <c r="D3" s="135" t="s">
        <v>289</v>
      </c>
      <c r="E3" s="137" t="s">
        <v>172</v>
      </c>
      <c r="F3" s="138">
        <v>4</v>
      </c>
      <c r="G3" s="135" t="s">
        <v>12</v>
      </c>
      <c r="H3" s="135" t="s">
        <v>65</v>
      </c>
      <c r="I3" s="136"/>
      <c r="J3" s="134" t="s">
        <v>290</v>
      </c>
      <c r="K3" s="136"/>
      <c r="L3" s="134" t="s">
        <v>181</v>
      </c>
      <c r="M3" s="136"/>
      <c r="N3" s="134" t="s">
        <v>14</v>
      </c>
      <c r="O3" s="134"/>
      <c r="P3" s="139" t="s">
        <v>268</v>
      </c>
      <c r="Q3" s="134"/>
    </row>
    <row r="4" spans="1:17">
      <c r="A4" s="132" t="s">
        <v>291</v>
      </c>
      <c r="B4" s="133" t="s">
        <v>292</v>
      </c>
      <c r="C4" s="136" t="s">
        <v>284</v>
      </c>
      <c r="D4" s="135" t="s">
        <v>293</v>
      </c>
      <c r="E4" s="137" t="s">
        <v>157</v>
      </c>
      <c r="F4" s="138">
        <v>2</v>
      </c>
      <c r="G4" s="135" t="s">
        <v>12</v>
      </c>
      <c r="H4" s="135" t="s">
        <v>65</v>
      </c>
      <c r="I4" s="136"/>
      <c r="J4" s="136"/>
      <c r="K4" s="136"/>
      <c r="L4" s="136"/>
      <c r="M4" s="136"/>
      <c r="N4" s="136"/>
      <c r="O4" s="136"/>
      <c r="P4" s="138"/>
      <c r="Q4" s="136"/>
    </row>
    <row r="5" spans="1:17">
      <c r="A5" s="132" t="s">
        <v>294</v>
      </c>
      <c r="B5" s="133" t="s">
        <v>295</v>
      </c>
      <c r="C5" s="136" t="s">
        <v>284</v>
      </c>
      <c r="D5" s="135" t="s">
        <v>296</v>
      </c>
      <c r="E5" s="137" t="s">
        <v>174</v>
      </c>
      <c r="F5" s="138">
        <v>2</v>
      </c>
      <c r="G5" s="135" t="s">
        <v>12</v>
      </c>
      <c r="H5" s="135" t="s">
        <v>65</v>
      </c>
      <c r="I5" s="136"/>
      <c r="J5" s="136"/>
      <c r="K5" s="136"/>
      <c r="L5" s="136"/>
      <c r="M5" s="136"/>
      <c r="N5" s="136"/>
      <c r="O5" s="136"/>
      <c r="P5" s="138"/>
      <c r="Q5" s="136"/>
    </row>
    <row r="6" spans="1:17">
      <c r="A6" s="132" t="s">
        <v>297</v>
      </c>
      <c r="B6" s="133" t="s">
        <v>298</v>
      </c>
      <c r="C6" s="136" t="s">
        <v>284</v>
      </c>
      <c r="D6" s="135" t="s">
        <v>299</v>
      </c>
      <c r="E6" s="137" t="s">
        <v>160</v>
      </c>
      <c r="F6" s="138">
        <v>6</v>
      </c>
      <c r="G6" s="135" t="s">
        <v>12</v>
      </c>
      <c r="H6" s="135" t="s">
        <v>65</v>
      </c>
      <c r="I6" s="136"/>
      <c r="J6" s="134" t="s">
        <v>65</v>
      </c>
      <c r="K6" s="136"/>
      <c r="L6" s="136"/>
      <c r="M6" s="136"/>
      <c r="N6" s="136"/>
      <c r="O6" s="136"/>
      <c r="P6" s="138"/>
      <c r="Q6" s="136"/>
    </row>
    <row r="7" spans="1:17">
      <c r="A7" s="132" t="s">
        <v>300</v>
      </c>
      <c r="B7" s="133" t="s">
        <v>301</v>
      </c>
      <c r="C7" s="136" t="s">
        <v>302</v>
      </c>
      <c r="D7" s="135" t="s">
        <v>285</v>
      </c>
      <c r="E7" s="137" t="s">
        <v>186</v>
      </c>
      <c r="F7" s="138">
        <v>4</v>
      </c>
      <c r="G7" s="135" t="s">
        <v>35</v>
      </c>
      <c r="H7" s="135" t="s">
        <v>65</v>
      </c>
      <c r="I7" s="136"/>
      <c r="J7" s="134" t="s">
        <v>60</v>
      </c>
      <c r="K7" s="136"/>
      <c r="L7" s="136"/>
      <c r="M7" s="136"/>
      <c r="N7" s="136"/>
      <c r="O7" s="136"/>
      <c r="P7" s="138"/>
      <c r="Q7" s="136"/>
    </row>
    <row r="8" spans="1:17">
      <c r="A8" s="132" t="s">
        <v>303</v>
      </c>
      <c r="B8" s="133" t="s">
        <v>304</v>
      </c>
      <c r="C8" s="136" t="s">
        <v>302</v>
      </c>
      <c r="D8" s="135" t="s">
        <v>289</v>
      </c>
      <c r="E8" s="137" t="s">
        <v>172</v>
      </c>
      <c r="F8" s="138">
        <v>4</v>
      </c>
      <c r="G8" s="135" t="s">
        <v>35</v>
      </c>
      <c r="H8" s="135" t="s">
        <v>65</v>
      </c>
      <c r="I8" s="136"/>
      <c r="J8" s="134" t="s">
        <v>40</v>
      </c>
      <c r="K8" s="136"/>
      <c r="L8" s="136"/>
      <c r="M8" s="136"/>
      <c r="N8" s="136"/>
      <c r="O8" s="136"/>
      <c r="P8" s="138"/>
      <c r="Q8" s="136"/>
    </row>
    <row r="9" spans="1:17">
      <c r="A9" s="132" t="s">
        <v>305</v>
      </c>
      <c r="B9" s="133" t="s">
        <v>306</v>
      </c>
      <c r="C9" s="136" t="s">
        <v>302</v>
      </c>
      <c r="D9" s="135" t="s">
        <v>293</v>
      </c>
      <c r="E9" s="137" t="s">
        <v>157</v>
      </c>
      <c r="F9" s="138">
        <v>2</v>
      </c>
      <c r="G9" s="135" t="s">
        <v>35</v>
      </c>
      <c r="H9" s="135" t="s">
        <v>65</v>
      </c>
      <c r="I9" s="136"/>
      <c r="J9" s="134" t="s">
        <v>33</v>
      </c>
      <c r="K9" s="136"/>
      <c r="L9" s="136"/>
      <c r="M9" s="136"/>
      <c r="N9" s="136"/>
      <c r="O9" s="136"/>
      <c r="P9" s="138"/>
      <c r="Q9" s="136"/>
    </row>
    <row r="10" spans="1:17">
      <c r="A10" s="132" t="s">
        <v>307</v>
      </c>
      <c r="B10" s="133" t="s">
        <v>308</v>
      </c>
      <c r="C10" s="136" t="s">
        <v>302</v>
      </c>
      <c r="D10" s="135" t="s">
        <v>296</v>
      </c>
      <c r="E10" s="137" t="s">
        <v>174</v>
      </c>
      <c r="F10" s="138">
        <v>2</v>
      </c>
      <c r="G10" s="135" t="s">
        <v>35</v>
      </c>
      <c r="H10" s="135" t="s">
        <v>65</v>
      </c>
      <c r="I10" s="136"/>
      <c r="J10" s="134" t="s">
        <v>23</v>
      </c>
      <c r="K10" s="136"/>
      <c r="L10" s="136"/>
      <c r="M10" s="136"/>
      <c r="N10" s="136"/>
      <c r="O10" s="136"/>
      <c r="P10" s="138"/>
      <c r="Q10" s="136"/>
    </row>
    <row r="11" spans="1:17">
      <c r="A11" s="132" t="s">
        <v>309</v>
      </c>
      <c r="B11" s="133" t="s">
        <v>308</v>
      </c>
      <c r="C11" s="136" t="s">
        <v>302</v>
      </c>
      <c r="D11" s="135" t="s">
        <v>299</v>
      </c>
      <c r="E11" s="137" t="s">
        <v>160</v>
      </c>
      <c r="F11" s="138">
        <v>6</v>
      </c>
      <c r="G11" s="135" t="s">
        <v>35</v>
      </c>
      <c r="H11" s="135" t="s">
        <v>65</v>
      </c>
      <c r="I11" s="136"/>
      <c r="J11" s="134" t="s">
        <v>13</v>
      </c>
      <c r="K11" s="136"/>
      <c r="L11" s="136"/>
      <c r="M11" s="136"/>
      <c r="N11" s="136"/>
      <c r="O11" s="136"/>
      <c r="P11" s="138"/>
      <c r="Q11" s="136"/>
    </row>
    <row r="12" spans="1:17">
      <c r="A12" s="132" t="s">
        <v>310</v>
      </c>
      <c r="B12" s="133" t="s">
        <v>308</v>
      </c>
      <c r="C12" s="136" t="s">
        <v>311</v>
      </c>
      <c r="D12" s="135" t="s">
        <v>312</v>
      </c>
      <c r="E12" s="137" t="s">
        <v>313</v>
      </c>
      <c r="F12" s="138">
        <v>2</v>
      </c>
      <c r="G12" s="135" t="s">
        <v>12</v>
      </c>
      <c r="H12" s="135" t="s">
        <v>60</v>
      </c>
      <c r="I12" s="136"/>
      <c r="J12" s="136"/>
      <c r="K12" s="136"/>
      <c r="L12" s="136"/>
      <c r="M12" s="136"/>
      <c r="N12" s="136"/>
      <c r="O12" s="136"/>
      <c r="P12" s="136"/>
      <c r="Q12" s="136"/>
    </row>
    <row r="13" spans="1:17">
      <c r="A13" s="132" t="s">
        <v>314</v>
      </c>
      <c r="B13" s="133" t="s">
        <v>315</v>
      </c>
      <c r="C13" s="136" t="s">
        <v>311</v>
      </c>
      <c r="D13" s="135" t="s">
        <v>316</v>
      </c>
      <c r="E13" s="137" t="s">
        <v>317</v>
      </c>
      <c r="F13" s="138">
        <v>3</v>
      </c>
      <c r="G13" s="135" t="s">
        <v>12</v>
      </c>
      <c r="H13" s="135" t="s">
        <v>60</v>
      </c>
      <c r="I13" s="136"/>
      <c r="J13" s="134"/>
      <c r="K13" s="134"/>
      <c r="L13" s="134"/>
      <c r="M13" s="134"/>
      <c r="N13" s="136"/>
      <c r="O13" s="136"/>
      <c r="P13" s="136"/>
      <c r="Q13" s="136"/>
    </row>
    <row r="14" spans="1:17">
      <c r="A14" s="132" t="s">
        <v>318</v>
      </c>
      <c r="B14" s="133" t="s">
        <v>319</v>
      </c>
      <c r="C14" s="136" t="s">
        <v>311</v>
      </c>
      <c r="D14" s="135" t="s">
        <v>320</v>
      </c>
      <c r="E14" s="137" t="s">
        <v>321</v>
      </c>
      <c r="F14" s="138">
        <v>6</v>
      </c>
      <c r="G14" s="135" t="s">
        <v>12</v>
      </c>
      <c r="H14" s="135" t="s">
        <v>60</v>
      </c>
      <c r="I14" s="136"/>
      <c r="J14" s="136"/>
      <c r="K14" s="136"/>
      <c r="P14" s="136"/>
      <c r="Q14" s="136"/>
    </row>
    <row r="15" spans="1:17">
      <c r="A15" s="132" t="s">
        <v>322</v>
      </c>
      <c r="B15" s="133" t="s">
        <v>323</v>
      </c>
      <c r="C15" s="136" t="s">
        <v>311</v>
      </c>
      <c r="D15" s="135" t="s">
        <v>324</v>
      </c>
      <c r="E15" s="137" t="s">
        <v>325</v>
      </c>
      <c r="F15" s="138">
        <v>3</v>
      </c>
      <c r="G15" s="135" t="s">
        <v>12</v>
      </c>
      <c r="H15" s="135" t="s">
        <v>60</v>
      </c>
      <c r="I15" s="136"/>
      <c r="J15" s="134"/>
      <c r="K15" s="134"/>
      <c r="P15" s="136"/>
      <c r="Q15" s="136"/>
    </row>
    <row r="16" spans="1:17">
      <c r="A16" s="132" t="s">
        <v>10</v>
      </c>
      <c r="B16" s="133" t="s">
        <v>326</v>
      </c>
      <c r="C16" s="136" t="s">
        <v>311</v>
      </c>
      <c r="D16" s="135" t="s">
        <v>327</v>
      </c>
      <c r="E16" s="137" t="s">
        <v>328</v>
      </c>
      <c r="F16" s="138">
        <v>4</v>
      </c>
      <c r="G16" s="135" t="s">
        <v>12</v>
      </c>
      <c r="H16" s="135" t="s">
        <v>60</v>
      </c>
      <c r="I16" s="136"/>
      <c r="J16" s="134"/>
      <c r="K16" s="134"/>
      <c r="P16" s="136"/>
      <c r="Q16" s="136"/>
    </row>
    <row r="17" spans="1:17">
      <c r="A17" s="132" t="s">
        <v>329</v>
      </c>
      <c r="B17" s="133" t="s">
        <v>330</v>
      </c>
      <c r="C17" s="136" t="s">
        <v>331</v>
      </c>
      <c r="D17" s="135" t="s">
        <v>332</v>
      </c>
      <c r="E17" s="137" t="s">
        <v>333</v>
      </c>
      <c r="F17" s="138">
        <v>5</v>
      </c>
      <c r="G17" s="135" t="s">
        <v>35</v>
      </c>
      <c r="H17" s="135" t="s">
        <v>60</v>
      </c>
      <c r="I17" s="136"/>
      <c r="J17" s="134"/>
      <c r="K17" s="134"/>
      <c r="P17" s="136"/>
      <c r="Q17" s="136"/>
    </row>
    <row r="18" spans="1:17">
      <c r="A18" s="132" t="s">
        <v>334</v>
      </c>
      <c r="B18" s="133" t="s">
        <v>335</v>
      </c>
      <c r="C18" s="136" t="s">
        <v>331</v>
      </c>
      <c r="D18" s="135" t="s">
        <v>336</v>
      </c>
      <c r="E18" s="137" t="s">
        <v>337</v>
      </c>
      <c r="F18" s="138">
        <v>2</v>
      </c>
      <c r="G18" s="135" t="s">
        <v>35</v>
      </c>
      <c r="H18" s="135" t="s">
        <v>60</v>
      </c>
      <c r="I18" s="136"/>
      <c r="J18" s="134"/>
      <c r="K18" s="134"/>
      <c r="P18" s="136"/>
      <c r="Q18" s="136"/>
    </row>
    <row r="19" spans="1:17">
      <c r="A19" s="132" t="s">
        <v>338</v>
      </c>
      <c r="B19" s="133" t="s">
        <v>339</v>
      </c>
      <c r="C19" s="136" t="s">
        <v>331</v>
      </c>
      <c r="D19" s="135" t="s">
        <v>316</v>
      </c>
      <c r="E19" s="137" t="s">
        <v>317</v>
      </c>
      <c r="F19" s="138">
        <v>3</v>
      </c>
      <c r="G19" s="135" t="s">
        <v>35</v>
      </c>
      <c r="H19" s="135" t="s">
        <v>60</v>
      </c>
      <c r="I19" s="136"/>
      <c r="J19" s="134"/>
      <c r="K19" s="134"/>
      <c r="P19" s="136"/>
      <c r="Q19" s="136"/>
    </row>
    <row r="20" spans="1:17">
      <c r="A20" s="132" t="s">
        <v>340</v>
      </c>
      <c r="B20" s="133" t="s">
        <v>341</v>
      </c>
      <c r="C20" s="136" t="s">
        <v>331</v>
      </c>
      <c r="D20" s="135" t="s">
        <v>320</v>
      </c>
      <c r="E20" s="137" t="s">
        <v>321</v>
      </c>
      <c r="F20" s="138">
        <v>6</v>
      </c>
      <c r="G20" s="135" t="s">
        <v>35</v>
      </c>
      <c r="H20" s="135" t="s">
        <v>60</v>
      </c>
      <c r="I20" s="136"/>
      <c r="J20" s="136"/>
      <c r="K20" s="136"/>
      <c r="L20" s="136"/>
      <c r="M20" s="136"/>
      <c r="N20" s="136"/>
      <c r="O20" s="136"/>
      <c r="P20" s="136"/>
      <c r="Q20" s="136"/>
    </row>
    <row r="21" spans="1:17">
      <c r="A21" s="132" t="s">
        <v>342</v>
      </c>
      <c r="B21" s="133" t="s">
        <v>343</v>
      </c>
      <c r="C21" s="136" t="s">
        <v>331</v>
      </c>
      <c r="D21" s="135" t="s">
        <v>344</v>
      </c>
      <c r="E21" s="137" t="s">
        <v>345</v>
      </c>
      <c r="F21" s="138">
        <v>2</v>
      </c>
      <c r="G21" s="135" t="s">
        <v>35</v>
      </c>
      <c r="H21" s="135" t="s">
        <v>60</v>
      </c>
      <c r="I21" s="136"/>
      <c r="J21" s="136"/>
      <c r="K21" s="136"/>
      <c r="L21" s="136"/>
      <c r="M21" s="136"/>
      <c r="N21" s="136"/>
      <c r="O21" s="136"/>
      <c r="P21" s="136"/>
      <c r="Q21" s="136"/>
    </row>
    <row r="22" spans="1:17">
      <c r="A22" s="132" t="s">
        <v>346</v>
      </c>
      <c r="B22" s="133" t="s">
        <v>347</v>
      </c>
      <c r="C22" s="136" t="s">
        <v>348</v>
      </c>
      <c r="D22" s="135" t="s">
        <v>167</v>
      </c>
      <c r="E22" s="137" t="s">
        <v>168</v>
      </c>
      <c r="F22" s="138">
        <v>3</v>
      </c>
      <c r="G22" s="135" t="s">
        <v>12</v>
      </c>
      <c r="H22" s="135" t="s">
        <v>40</v>
      </c>
      <c r="I22" s="136"/>
      <c r="J22" s="136"/>
      <c r="K22" s="136"/>
      <c r="L22" s="136"/>
      <c r="M22" s="136"/>
      <c r="N22" s="136"/>
      <c r="O22" s="136"/>
      <c r="P22" s="136"/>
      <c r="Q22" s="136"/>
    </row>
    <row r="23" spans="1:17">
      <c r="A23" s="132" t="s">
        <v>349</v>
      </c>
      <c r="B23" s="133" t="s">
        <v>350</v>
      </c>
      <c r="C23" s="136" t="s">
        <v>348</v>
      </c>
      <c r="D23" s="135" t="s">
        <v>169</v>
      </c>
      <c r="E23" s="137" t="s">
        <v>170</v>
      </c>
      <c r="F23" s="138">
        <v>3</v>
      </c>
      <c r="G23" s="135" t="s">
        <v>12</v>
      </c>
      <c r="H23" s="135" t="s">
        <v>40</v>
      </c>
      <c r="I23" s="136"/>
      <c r="J23" s="136"/>
      <c r="K23" s="136"/>
      <c r="L23" s="136"/>
      <c r="M23" s="136"/>
      <c r="N23" s="136"/>
      <c r="O23" s="136"/>
      <c r="P23" s="136"/>
      <c r="Q23" s="136"/>
    </row>
    <row r="24" spans="1:17">
      <c r="A24" s="132" t="s">
        <v>351</v>
      </c>
      <c r="B24" s="133" t="s">
        <v>352</v>
      </c>
      <c r="C24" s="136" t="s">
        <v>348</v>
      </c>
      <c r="D24" s="135" t="s">
        <v>171</v>
      </c>
      <c r="E24" s="137" t="s">
        <v>172</v>
      </c>
      <c r="F24" s="138">
        <v>4</v>
      </c>
      <c r="G24" s="135" t="s">
        <v>12</v>
      </c>
      <c r="H24" s="135" t="s">
        <v>40</v>
      </c>
      <c r="I24" s="136"/>
      <c r="J24" s="136"/>
      <c r="K24" s="136"/>
      <c r="L24" s="136"/>
      <c r="M24" s="136"/>
      <c r="N24" s="136"/>
      <c r="O24" s="136"/>
      <c r="P24" s="136"/>
      <c r="Q24" s="136"/>
    </row>
    <row r="25" spans="1:17">
      <c r="A25" s="132" t="s">
        <v>353</v>
      </c>
      <c r="B25" s="133" t="s">
        <v>354</v>
      </c>
      <c r="C25" s="136" t="s">
        <v>348</v>
      </c>
      <c r="D25" s="135" t="s">
        <v>173</v>
      </c>
      <c r="E25" s="137" t="s">
        <v>174</v>
      </c>
      <c r="F25" s="138">
        <v>2</v>
      </c>
      <c r="G25" s="135" t="s">
        <v>12</v>
      </c>
      <c r="H25" s="135" t="s">
        <v>40</v>
      </c>
      <c r="I25" s="136"/>
      <c r="J25" s="136"/>
      <c r="K25" s="136"/>
      <c r="L25" s="136"/>
      <c r="M25" s="136"/>
      <c r="N25" s="136"/>
      <c r="O25" s="136"/>
      <c r="P25" s="136"/>
      <c r="Q25" s="136"/>
    </row>
    <row r="26" spans="1:17">
      <c r="A26" s="132" t="s">
        <v>355</v>
      </c>
      <c r="B26" s="133" t="s">
        <v>356</v>
      </c>
      <c r="C26" s="136" t="s">
        <v>348</v>
      </c>
      <c r="D26" s="135" t="s">
        <v>175</v>
      </c>
      <c r="E26" s="137" t="s">
        <v>160</v>
      </c>
      <c r="F26" s="138">
        <v>6</v>
      </c>
      <c r="G26" s="135" t="s">
        <v>12</v>
      </c>
      <c r="H26" s="135" t="s">
        <v>40</v>
      </c>
      <c r="I26" s="136"/>
      <c r="J26" s="136"/>
      <c r="K26" s="136"/>
      <c r="L26" s="136"/>
      <c r="M26" s="136"/>
      <c r="N26" s="136"/>
      <c r="O26" s="136"/>
      <c r="P26" s="136"/>
      <c r="Q26" s="136"/>
    </row>
    <row r="27" spans="1:17">
      <c r="A27" s="132" t="s">
        <v>357</v>
      </c>
      <c r="B27" s="133" t="s">
        <v>358</v>
      </c>
      <c r="C27" s="136" t="s">
        <v>359</v>
      </c>
      <c r="D27" s="135" t="s">
        <v>169</v>
      </c>
      <c r="E27" s="137" t="s">
        <v>170</v>
      </c>
      <c r="F27" s="138">
        <v>3</v>
      </c>
      <c r="G27" s="135" t="s">
        <v>35</v>
      </c>
      <c r="H27" s="135" t="s">
        <v>40</v>
      </c>
      <c r="I27" s="136"/>
      <c r="J27" s="136"/>
      <c r="K27" s="136"/>
      <c r="L27" s="136"/>
      <c r="M27" s="136"/>
      <c r="N27" s="136"/>
      <c r="O27" s="136"/>
      <c r="P27" s="136"/>
      <c r="Q27" s="136"/>
    </row>
    <row r="28" spans="1:17">
      <c r="A28" s="132" t="s">
        <v>360</v>
      </c>
      <c r="B28" s="133" t="s">
        <v>361</v>
      </c>
      <c r="C28" s="136" t="s">
        <v>359</v>
      </c>
      <c r="D28" s="135" t="s">
        <v>171</v>
      </c>
      <c r="E28" s="137" t="s">
        <v>172</v>
      </c>
      <c r="F28" s="138">
        <v>4</v>
      </c>
      <c r="G28" s="135" t="s">
        <v>35</v>
      </c>
      <c r="H28" s="135" t="s">
        <v>40</v>
      </c>
      <c r="I28" s="136"/>
      <c r="J28" s="136"/>
      <c r="K28" s="136"/>
      <c r="L28" s="136"/>
      <c r="M28" s="136"/>
      <c r="N28" s="136"/>
      <c r="O28" s="136"/>
      <c r="P28" s="136"/>
      <c r="Q28" s="136"/>
    </row>
    <row r="29" spans="1:17">
      <c r="A29" s="132" t="s">
        <v>362</v>
      </c>
      <c r="B29" s="133" t="s">
        <v>363</v>
      </c>
      <c r="C29" s="136" t="s">
        <v>359</v>
      </c>
      <c r="D29" s="135" t="s">
        <v>173</v>
      </c>
      <c r="E29" s="137" t="s">
        <v>174</v>
      </c>
      <c r="F29" s="138">
        <v>2</v>
      </c>
      <c r="G29" s="135" t="s">
        <v>35</v>
      </c>
      <c r="H29" s="135" t="s">
        <v>40</v>
      </c>
      <c r="I29" s="136"/>
      <c r="J29" s="134"/>
      <c r="K29" s="134"/>
      <c r="L29" s="136"/>
      <c r="M29" s="136"/>
      <c r="N29" s="136"/>
      <c r="O29" s="136"/>
      <c r="P29" s="136"/>
      <c r="Q29" s="136"/>
    </row>
    <row r="30" spans="1:17">
      <c r="A30" s="132" t="s">
        <v>364</v>
      </c>
      <c r="B30" s="133" t="s">
        <v>365</v>
      </c>
      <c r="C30" s="136" t="s">
        <v>359</v>
      </c>
      <c r="D30" s="135" t="s">
        <v>175</v>
      </c>
      <c r="E30" s="137" t="s">
        <v>160</v>
      </c>
      <c r="F30" s="138">
        <v>6</v>
      </c>
      <c r="G30" s="135" t="s">
        <v>35</v>
      </c>
      <c r="H30" s="135" t="s">
        <v>40</v>
      </c>
      <c r="I30" s="136"/>
      <c r="J30" s="134"/>
      <c r="K30" s="134"/>
      <c r="L30" s="136"/>
      <c r="M30" s="136"/>
      <c r="N30" s="136"/>
      <c r="O30" s="136"/>
      <c r="P30" s="136"/>
      <c r="Q30" s="136"/>
    </row>
    <row r="31" spans="1:17">
      <c r="A31" s="132" t="s">
        <v>366</v>
      </c>
      <c r="B31" s="133" t="s">
        <v>367</v>
      </c>
      <c r="C31" s="136" t="s">
        <v>359</v>
      </c>
      <c r="D31" s="135" t="s">
        <v>368</v>
      </c>
      <c r="E31" s="137" t="s">
        <v>369</v>
      </c>
      <c r="F31" s="138">
        <v>3</v>
      </c>
      <c r="G31" s="135" t="s">
        <v>35</v>
      </c>
      <c r="H31" s="135" t="s">
        <v>40</v>
      </c>
      <c r="I31" s="136"/>
      <c r="J31" s="134"/>
      <c r="K31" s="134"/>
      <c r="L31" s="136"/>
      <c r="M31" s="136"/>
      <c r="N31" s="136"/>
      <c r="O31" s="136"/>
      <c r="P31" s="136"/>
      <c r="Q31" s="136"/>
    </row>
    <row r="32" spans="1:17">
      <c r="A32" s="132" t="s">
        <v>370</v>
      </c>
      <c r="B32" s="133" t="s">
        <v>371</v>
      </c>
      <c r="C32" s="136" t="s">
        <v>372</v>
      </c>
      <c r="D32" s="135" t="s">
        <v>373</v>
      </c>
      <c r="E32" s="137" t="s">
        <v>374</v>
      </c>
      <c r="F32" s="138">
        <v>3</v>
      </c>
      <c r="G32" s="135" t="s">
        <v>12</v>
      </c>
      <c r="H32" s="135" t="s">
        <v>33</v>
      </c>
      <c r="I32" s="136"/>
      <c r="J32" s="134"/>
      <c r="K32" s="134"/>
      <c r="L32" s="136"/>
      <c r="M32" s="136"/>
      <c r="N32" s="136"/>
      <c r="O32" s="136"/>
      <c r="P32" s="136"/>
      <c r="Q32" s="136"/>
    </row>
    <row r="33" spans="1:17">
      <c r="A33" s="132" t="s">
        <v>375</v>
      </c>
      <c r="B33" s="133" t="s">
        <v>376</v>
      </c>
      <c r="C33" s="136" t="s">
        <v>372</v>
      </c>
      <c r="D33" s="135" t="s">
        <v>377</v>
      </c>
      <c r="E33" s="137" t="s">
        <v>157</v>
      </c>
      <c r="F33" s="138">
        <v>2</v>
      </c>
      <c r="G33" s="135" t="s">
        <v>12</v>
      </c>
      <c r="H33" s="135" t="s">
        <v>33</v>
      </c>
      <c r="I33" s="136"/>
      <c r="J33" s="134"/>
      <c r="K33" s="134"/>
      <c r="L33" s="136"/>
      <c r="M33" s="136"/>
      <c r="N33" s="136"/>
      <c r="O33" s="136"/>
      <c r="P33" s="136"/>
      <c r="Q33" s="136"/>
    </row>
    <row r="34" spans="1:17">
      <c r="A34" s="132" t="s">
        <v>378</v>
      </c>
      <c r="B34" s="133" t="s">
        <v>379</v>
      </c>
      <c r="C34" s="136" t="s">
        <v>372</v>
      </c>
      <c r="D34" s="135" t="s">
        <v>380</v>
      </c>
      <c r="E34" s="137" t="s">
        <v>321</v>
      </c>
      <c r="F34" s="138">
        <v>6</v>
      </c>
      <c r="G34" s="135" t="s">
        <v>12</v>
      </c>
      <c r="H34" s="135" t="s">
        <v>33</v>
      </c>
      <c r="I34" s="136"/>
      <c r="J34" s="136"/>
      <c r="K34" s="136"/>
      <c r="L34" s="136"/>
      <c r="M34" s="136"/>
      <c r="N34" s="136"/>
      <c r="O34" s="136"/>
      <c r="P34" s="136"/>
      <c r="Q34" s="136"/>
    </row>
    <row r="35" spans="1:17">
      <c r="A35" s="132" t="s">
        <v>381</v>
      </c>
      <c r="B35" s="133" t="s">
        <v>382</v>
      </c>
      <c r="C35" s="136" t="s">
        <v>372</v>
      </c>
      <c r="D35" s="135" t="s">
        <v>383</v>
      </c>
      <c r="E35" s="137" t="s">
        <v>384</v>
      </c>
      <c r="F35" s="138">
        <v>4</v>
      </c>
      <c r="G35" s="135" t="s">
        <v>12</v>
      </c>
      <c r="H35" s="135" t="s">
        <v>33</v>
      </c>
      <c r="I35" s="136"/>
      <c r="J35" s="136"/>
      <c r="K35" s="136"/>
      <c r="L35" s="136"/>
      <c r="M35" s="136"/>
      <c r="N35" s="136"/>
      <c r="O35" s="136"/>
      <c r="P35" s="136"/>
      <c r="Q35" s="136"/>
    </row>
    <row r="36" spans="1:17">
      <c r="A36" s="132" t="s">
        <v>385</v>
      </c>
      <c r="B36" s="133" t="s">
        <v>386</v>
      </c>
      <c r="C36" s="136" t="s">
        <v>372</v>
      </c>
      <c r="D36" s="135" t="s">
        <v>387</v>
      </c>
      <c r="E36" s="137" t="s">
        <v>388</v>
      </c>
      <c r="F36" s="138">
        <v>3</v>
      </c>
      <c r="G36" s="135" t="s">
        <v>12</v>
      </c>
      <c r="H36" s="135" t="s">
        <v>33</v>
      </c>
      <c r="I36" s="136"/>
      <c r="J36" s="136"/>
      <c r="K36" s="136"/>
      <c r="L36" s="136"/>
      <c r="M36" s="136"/>
      <c r="N36" s="136"/>
      <c r="O36" s="136"/>
      <c r="P36" s="136"/>
      <c r="Q36" s="136"/>
    </row>
    <row r="37" spans="1:17">
      <c r="A37" s="132" t="s">
        <v>389</v>
      </c>
      <c r="B37" s="133" t="s">
        <v>390</v>
      </c>
      <c r="C37" s="136" t="s">
        <v>391</v>
      </c>
      <c r="D37" s="135" t="s">
        <v>392</v>
      </c>
      <c r="E37" s="137" t="s">
        <v>393</v>
      </c>
      <c r="F37" s="138">
        <v>3</v>
      </c>
      <c r="G37" s="135" t="s">
        <v>35</v>
      </c>
      <c r="H37" s="135" t="s">
        <v>33</v>
      </c>
      <c r="I37" s="136"/>
      <c r="J37" s="136"/>
      <c r="K37" s="136"/>
      <c r="L37" s="136"/>
      <c r="M37" s="136"/>
      <c r="N37" s="136"/>
      <c r="O37" s="136"/>
      <c r="P37" s="136"/>
      <c r="Q37" s="136"/>
    </row>
    <row r="38" spans="1:17">
      <c r="A38" s="132" t="s">
        <v>394</v>
      </c>
      <c r="B38" s="133" t="s">
        <v>395</v>
      </c>
      <c r="C38" s="136" t="s">
        <v>391</v>
      </c>
      <c r="D38" s="135" t="s">
        <v>396</v>
      </c>
      <c r="E38" s="137" t="s">
        <v>397</v>
      </c>
      <c r="F38" s="138">
        <v>4</v>
      </c>
      <c r="G38" s="135" t="s">
        <v>35</v>
      </c>
      <c r="H38" s="135" t="s">
        <v>33</v>
      </c>
      <c r="I38" s="136"/>
      <c r="J38" s="136"/>
      <c r="K38" s="136"/>
      <c r="L38" s="136"/>
      <c r="M38" s="136"/>
      <c r="N38" s="136"/>
      <c r="O38" s="136"/>
      <c r="P38" s="136"/>
      <c r="Q38" s="136"/>
    </row>
    <row r="39" spans="1:17">
      <c r="A39" s="132" t="s">
        <v>398</v>
      </c>
      <c r="B39" s="133" t="s">
        <v>399</v>
      </c>
      <c r="C39" s="136" t="s">
        <v>391</v>
      </c>
      <c r="D39" s="135" t="s">
        <v>400</v>
      </c>
      <c r="E39" s="137" t="s">
        <v>401</v>
      </c>
      <c r="F39" s="138">
        <v>3</v>
      </c>
      <c r="G39" s="135" t="s">
        <v>35</v>
      </c>
      <c r="H39" s="135" t="s">
        <v>33</v>
      </c>
      <c r="I39" s="136"/>
      <c r="J39" s="136"/>
      <c r="K39" s="136"/>
      <c r="L39" s="136"/>
      <c r="M39" s="136"/>
      <c r="N39" s="136"/>
      <c r="O39" s="136"/>
      <c r="P39" s="136"/>
      <c r="Q39" s="136"/>
    </row>
    <row r="40" spans="1:17">
      <c r="A40" s="132" t="s">
        <v>402</v>
      </c>
      <c r="B40" s="133" t="s">
        <v>403</v>
      </c>
      <c r="C40" s="136" t="s">
        <v>391</v>
      </c>
      <c r="D40" s="135" t="s">
        <v>377</v>
      </c>
      <c r="E40" s="137" t="s">
        <v>157</v>
      </c>
      <c r="F40" s="138">
        <v>2</v>
      </c>
      <c r="G40" s="135" t="s">
        <v>35</v>
      </c>
      <c r="H40" s="135" t="s">
        <v>33</v>
      </c>
      <c r="I40" s="136"/>
      <c r="J40" s="136"/>
      <c r="K40" s="136"/>
      <c r="L40" s="136"/>
      <c r="M40" s="136"/>
      <c r="N40" s="136"/>
      <c r="O40" s="136"/>
      <c r="P40" s="136"/>
      <c r="Q40" s="136"/>
    </row>
    <row r="41" spans="1:17">
      <c r="A41" s="132" t="s">
        <v>404</v>
      </c>
      <c r="B41" s="133" t="s">
        <v>405</v>
      </c>
      <c r="C41" s="136" t="s">
        <v>391</v>
      </c>
      <c r="D41" s="135" t="s">
        <v>380</v>
      </c>
      <c r="E41" s="137" t="s">
        <v>321</v>
      </c>
      <c r="F41" s="138">
        <v>6</v>
      </c>
      <c r="G41" s="135" t="s">
        <v>35</v>
      </c>
      <c r="H41" s="135" t="s">
        <v>33</v>
      </c>
      <c r="I41" s="136"/>
      <c r="J41" s="136"/>
      <c r="K41" s="136"/>
      <c r="L41" s="136"/>
      <c r="M41" s="136"/>
      <c r="N41" s="136"/>
      <c r="O41" s="136"/>
      <c r="P41" s="136"/>
      <c r="Q41" s="136"/>
    </row>
    <row r="42" spans="1:17">
      <c r="A42" s="132" t="s">
        <v>406</v>
      </c>
      <c r="B42" s="133" t="s">
        <v>407</v>
      </c>
      <c r="C42" s="136" t="s">
        <v>408</v>
      </c>
      <c r="D42" s="135" t="s">
        <v>153</v>
      </c>
      <c r="E42" s="137" t="s">
        <v>154</v>
      </c>
      <c r="F42" s="138">
        <v>3</v>
      </c>
      <c r="G42" s="135" t="s">
        <v>12</v>
      </c>
      <c r="H42" s="135" t="s">
        <v>23</v>
      </c>
      <c r="I42" s="136"/>
      <c r="J42" s="136"/>
      <c r="K42" s="136"/>
      <c r="L42" s="136"/>
      <c r="M42" s="136"/>
      <c r="N42" s="136"/>
      <c r="O42" s="136"/>
      <c r="P42" s="136"/>
      <c r="Q42" s="136"/>
    </row>
    <row r="43" spans="1:17">
      <c r="A43" s="132" t="s">
        <v>409</v>
      </c>
      <c r="B43" s="133" t="s">
        <v>410</v>
      </c>
      <c r="C43" s="136" t="s">
        <v>408</v>
      </c>
      <c r="D43" s="135" t="s">
        <v>156</v>
      </c>
      <c r="E43" s="137" t="s">
        <v>157</v>
      </c>
      <c r="F43" s="138">
        <v>2</v>
      </c>
      <c r="G43" s="135" t="s">
        <v>12</v>
      </c>
      <c r="H43" s="135" t="s">
        <v>23</v>
      </c>
      <c r="I43" s="136"/>
      <c r="J43" s="136"/>
      <c r="K43" s="136"/>
      <c r="L43" s="136"/>
      <c r="M43" s="136"/>
      <c r="N43" s="136"/>
      <c r="O43" s="136"/>
      <c r="P43" s="136"/>
      <c r="Q43" s="136"/>
    </row>
    <row r="44" spans="1:17">
      <c r="A44" s="132" t="s">
        <v>411</v>
      </c>
      <c r="B44" s="133" t="s">
        <v>412</v>
      </c>
      <c r="C44" s="136" t="s">
        <v>408</v>
      </c>
      <c r="D44" s="135" t="s">
        <v>159</v>
      </c>
      <c r="E44" s="137" t="s">
        <v>160</v>
      </c>
      <c r="F44" s="138">
        <v>6</v>
      </c>
      <c r="G44" s="135" t="s">
        <v>12</v>
      </c>
      <c r="H44" s="135" t="s">
        <v>23</v>
      </c>
      <c r="I44" s="136"/>
      <c r="J44" s="136"/>
      <c r="K44" s="136"/>
      <c r="L44" s="136"/>
      <c r="M44" s="136"/>
      <c r="N44" s="136"/>
      <c r="O44" s="136"/>
      <c r="P44" s="136"/>
      <c r="Q44" s="136"/>
    </row>
    <row r="45" spans="1:17">
      <c r="A45" s="132" t="s">
        <v>413</v>
      </c>
      <c r="B45" s="133" t="s">
        <v>414</v>
      </c>
      <c r="C45" s="136" t="s">
        <v>408</v>
      </c>
      <c r="D45" s="135" t="s">
        <v>162</v>
      </c>
      <c r="E45" s="137" t="s">
        <v>163</v>
      </c>
      <c r="F45" s="138">
        <v>4</v>
      </c>
      <c r="G45" s="135" t="s">
        <v>12</v>
      </c>
      <c r="H45" s="135" t="s">
        <v>23</v>
      </c>
      <c r="I45" s="136"/>
      <c r="J45" s="136"/>
      <c r="K45" s="136"/>
      <c r="L45" s="136"/>
      <c r="M45" s="136"/>
      <c r="N45" s="136"/>
      <c r="O45" s="136"/>
      <c r="P45" s="136"/>
      <c r="Q45" s="136"/>
    </row>
    <row r="46" spans="1:17">
      <c r="A46" s="132" t="s">
        <v>415</v>
      </c>
      <c r="B46" s="133" t="s">
        <v>416</v>
      </c>
      <c r="C46" s="136" t="s">
        <v>408</v>
      </c>
      <c r="D46" s="135" t="s">
        <v>165</v>
      </c>
      <c r="E46" s="137" t="s">
        <v>166</v>
      </c>
      <c r="F46" s="138">
        <v>3</v>
      </c>
      <c r="G46" s="135" t="s">
        <v>12</v>
      </c>
      <c r="H46" s="135" t="s">
        <v>23</v>
      </c>
      <c r="I46" s="136"/>
      <c r="J46" s="136"/>
      <c r="K46" s="136"/>
      <c r="L46" s="136"/>
      <c r="M46" s="136"/>
      <c r="N46" s="136"/>
      <c r="O46" s="136"/>
      <c r="P46" s="136"/>
      <c r="Q46" s="136"/>
    </row>
    <row r="47" spans="1:17">
      <c r="A47" s="132" t="s">
        <v>417</v>
      </c>
      <c r="B47" s="133" t="s">
        <v>418</v>
      </c>
      <c r="C47" s="136" t="s">
        <v>419</v>
      </c>
      <c r="D47" s="135" t="s">
        <v>192</v>
      </c>
      <c r="E47" s="137" t="s">
        <v>193</v>
      </c>
      <c r="F47" s="138">
        <v>3</v>
      </c>
      <c r="G47" s="135" t="s">
        <v>35</v>
      </c>
      <c r="H47" s="135" t="s">
        <v>23</v>
      </c>
      <c r="I47" s="136"/>
      <c r="J47" s="136"/>
      <c r="K47" s="136"/>
      <c r="L47" s="136"/>
      <c r="M47" s="136"/>
      <c r="N47" s="136"/>
      <c r="O47" s="136"/>
      <c r="P47" s="136"/>
      <c r="Q47" s="136"/>
    </row>
    <row r="48" spans="1:17">
      <c r="A48" s="132" t="s">
        <v>420</v>
      </c>
      <c r="B48" s="133" t="s">
        <v>421</v>
      </c>
      <c r="C48" s="136" t="s">
        <v>419</v>
      </c>
      <c r="D48" s="135" t="s">
        <v>159</v>
      </c>
      <c r="E48" s="137" t="s">
        <v>160</v>
      </c>
      <c r="F48" s="138">
        <v>6</v>
      </c>
      <c r="G48" s="135" t="s">
        <v>35</v>
      </c>
      <c r="H48" s="135" t="s">
        <v>23</v>
      </c>
      <c r="I48" s="136"/>
      <c r="J48" s="136"/>
      <c r="K48" s="136"/>
      <c r="L48" s="136"/>
      <c r="M48" s="136"/>
      <c r="N48" s="136"/>
      <c r="O48" s="136"/>
      <c r="P48" s="136"/>
      <c r="Q48" s="136"/>
    </row>
    <row r="49" spans="1:17">
      <c r="A49" s="132" t="s">
        <v>422</v>
      </c>
      <c r="B49" s="133" t="s">
        <v>423</v>
      </c>
      <c r="C49" s="136" t="s">
        <v>419</v>
      </c>
      <c r="D49" s="135" t="s">
        <v>162</v>
      </c>
      <c r="E49" s="137" t="s">
        <v>163</v>
      </c>
      <c r="F49" s="138">
        <v>3</v>
      </c>
      <c r="G49" s="135" t="s">
        <v>35</v>
      </c>
      <c r="H49" s="135" t="s">
        <v>23</v>
      </c>
      <c r="I49" s="136"/>
      <c r="J49" s="136"/>
      <c r="K49" s="136"/>
      <c r="L49" s="136"/>
      <c r="M49" s="136"/>
      <c r="N49" s="136"/>
      <c r="O49" s="136"/>
      <c r="P49" s="136"/>
      <c r="Q49" s="136"/>
    </row>
    <row r="50" spans="1:17">
      <c r="A50" s="132" t="s">
        <v>424</v>
      </c>
      <c r="B50" s="133" t="s">
        <v>425</v>
      </c>
      <c r="C50" s="136" t="s">
        <v>419</v>
      </c>
      <c r="D50" s="135" t="s">
        <v>165</v>
      </c>
      <c r="E50" s="137" t="s">
        <v>166</v>
      </c>
      <c r="F50" s="138">
        <v>3</v>
      </c>
      <c r="G50" s="135" t="s">
        <v>35</v>
      </c>
      <c r="H50" s="135" t="s">
        <v>23</v>
      </c>
      <c r="I50" s="136"/>
      <c r="J50" s="136"/>
      <c r="K50" s="136"/>
      <c r="L50" s="136"/>
      <c r="M50" s="136"/>
      <c r="N50" s="136"/>
      <c r="O50" s="136"/>
      <c r="P50" s="136"/>
      <c r="Q50" s="136"/>
    </row>
    <row r="51" spans="1:17">
      <c r="A51" s="132" t="s">
        <v>426</v>
      </c>
      <c r="B51" s="133" t="s">
        <v>427</v>
      </c>
      <c r="C51" s="136" t="s">
        <v>419</v>
      </c>
      <c r="D51" s="135" t="s">
        <v>194</v>
      </c>
      <c r="E51" s="137" t="s">
        <v>195</v>
      </c>
      <c r="F51" s="138">
        <v>3</v>
      </c>
      <c r="G51" s="135" t="s">
        <v>35</v>
      </c>
      <c r="H51" s="135" t="s">
        <v>23</v>
      </c>
      <c r="I51" s="136"/>
      <c r="J51" s="136"/>
      <c r="K51" s="136"/>
      <c r="L51" s="136"/>
      <c r="M51" s="136"/>
      <c r="N51" s="136"/>
      <c r="O51" s="136"/>
      <c r="P51" s="136"/>
      <c r="Q51" s="136"/>
    </row>
    <row r="52" spans="1:17">
      <c r="A52" s="132" t="s">
        <v>428</v>
      </c>
      <c r="B52" s="133" t="s">
        <v>429</v>
      </c>
      <c r="C52" s="136" t="s">
        <v>430</v>
      </c>
      <c r="D52" s="135" t="s">
        <v>431</v>
      </c>
      <c r="E52" s="137" t="s">
        <v>432</v>
      </c>
      <c r="F52" s="138">
        <v>3</v>
      </c>
      <c r="G52" s="135" t="s">
        <v>12</v>
      </c>
      <c r="H52" s="135" t="s">
        <v>13</v>
      </c>
      <c r="I52" s="136"/>
      <c r="J52" s="136"/>
      <c r="K52" s="136"/>
      <c r="L52" s="136"/>
      <c r="M52" s="136"/>
      <c r="N52" s="136"/>
      <c r="O52" s="136"/>
      <c r="P52" s="136"/>
      <c r="Q52" s="136"/>
    </row>
    <row r="53" spans="1:17">
      <c r="A53" s="132" t="s">
        <v>433</v>
      </c>
      <c r="B53" s="133" t="s">
        <v>434</v>
      </c>
      <c r="C53" s="136" t="s">
        <v>430</v>
      </c>
      <c r="D53" s="135" t="s">
        <v>435</v>
      </c>
      <c r="E53" s="137" t="s">
        <v>436</v>
      </c>
      <c r="F53" s="138">
        <v>4</v>
      </c>
      <c r="G53" s="135" t="s">
        <v>12</v>
      </c>
      <c r="H53" s="135" t="s">
        <v>13</v>
      </c>
      <c r="I53" s="136"/>
      <c r="J53" s="136"/>
      <c r="K53" s="136"/>
      <c r="L53" s="136"/>
      <c r="M53" s="136"/>
      <c r="N53" s="136"/>
      <c r="O53" s="136"/>
      <c r="P53" s="136"/>
      <c r="Q53" s="136"/>
    </row>
    <row r="54" spans="1:17">
      <c r="A54" s="132" t="s">
        <v>437</v>
      </c>
      <c r="B54" s="133" t="s">
        <v>438</v>
      </c>
      <c r="C54" s="136" t="s">
        <v>430</v>
      </c>
      <c r="D54" s="135" t="s">
        <v>439</v>
      </c>
      <c r="E54" s="137" t="s">
        <v>440</v>
      </c>
      <c r="F54" s="138">
        <v>3</v>
      </c>
      <c r="G54" s="135" t="s">
        <v>12</v>
      </c>
      <c r="H54" s="135" t="s">
        <v>13</v>
      </c>
      <c r="I54" s="136"/>
      <c r="J54" s="136"/>
      <c r="K54" s="136"/>
      <c r="L54" s="136"/>
      <c r="M54" s="136"/>
      <c r="N54" s="136"/>
      <c r="O54" s="136"/>
      <c r="P54" s="136"/>
      <c r="Q54" s="136"/>
    </row>
    <row r="55" spans="1:17">
      <c r="A55" s="132" t="s">
        <v>441</v>
      </c>
      <c r="B55" s="133" t="s">
        <v>442</v>
      </c>
      <c r="C55" s="136" t="s">
        <v>430</v>
      </c>
      <c r="D55" s="135" t="s">
        <v>443</v>
      </c>
      <c r="E55" s="137" t="s">
        <v>174</v>
      </c>
      <c r="F55" s="138">
        <v>2</v>
      </c>
      <c r="G55" s="135" t="s">
        <v>12</v>
      </c>
      <c r="H55" s="135" t="s">
        <v>13</v>
      </c>
      <c r="I55" s="136"/>
      <c r="J55" s="136"/>
      <c r="K55" s="136"/>
      <c r="L55" s="136"/>
      <c r="M55" s="136"/>
      <c r="N55" s="136"/>
      <c r="O55" s="136"/>
      <c r="P55" s="136"/>
      <c r="Q55" s="136"/>
    </row>
    <row r="56" spans="1:17">
      <c r="A56" s="132" t="s">
        <v>444</v>
      </c>
      <c r="B56" s="133" t="s">
        <v>445</v>
      </c>
      <c r="C56" s="136" t="s">
        <v>430</v>
      </c>
      <c r="D56" s="135" t="s">
        <v>446</v>
      </c>
      <c r="E56" s="137" t="s">
        <v>321</v>
      </c>
      <c r="F56" s="138">
        <v>6</v>
      </c>
      <c r="G56" s="135" t="s">
        <v>12</v>
      </c>
      <c r="H56" s="135" t="s">
        <v>13</v>
      </c>
      <c r="I56" s="136"/>
      <c r="J56" s="136"/>
      <c r="K56" s="136"/>
      <c r="L56" s="136"/>
      <c r="M56" s="136"/>
      <c r="N56" s="136"/>
      <c r="O56" s="136"/>
      <c r="P56" s="136"/>
      <c r="Q56" s="136"/>
    </row>
    <row r="57" spans="1:17">
      <c r="A57" s="132" t="s">
        <v>447</v>
      </c>
      <c r="B57" s="133" t="s">
        <v>448</v>
      </c>
      <c r="C57" s="136" t="s">
        <v>449</v>
      </c>
      <c r="D57" s="135" t="s">
        <v>450</v>
      </c>
      <c r="E57" s="137" t="s">
        <v>451</v>
      </c>
      <c r="F57" s="138">
        <v>4</v>
      </c>
      <c r="G57" s="135" t="s">
        <v>35</v>
      </c>
      <c r="H57" s="135" t="s">
        <v>13</v>
      </c>
      <c r="I57" s="136"/>
      <c r="J57" s="136"/>
      <c r="K57" s="136"/>
      <c r="L57" s="136"/>
      <c r="M57" s="136"/>
      <c r="N57" s="136"/>
      <c r="O57" s="136"/>
      <c r="P57" s="136"/>
      <c r="Q57" s="136"/>
    </row>
    <row r="58" spans="1:17">
      <c r="A58" s="132" t="s">
        <v>452</v>
      </c>
      <c r="B58" s="133" t="s">
        <v>453</v>
      </c>
      <c r="C58" s="136" t="s">
        <v>449</v>
      </c>
      <c r="D58" s="135" t="s">
        <v>156</v>
      </c>
      <c r="E58" s="137" t="s">
        <v>157</v>
      </c>
      <c r="F58" s="138">
        <v>2</v>
      </c>
      <c r="G58" s="135" t="s">
        <v>35</v>
      </c>
      <c r="H58" s="135" t="s">
        <v>13</v>
      </c>
      <c r="I58" s="136"/>
      <c r="J58" s="136"/>
      <c r="K58" s="136"/>
      <c r="L58" s="136"/>
      <c r="M58" s="136"/>
      <c r="N58" s="136"/>
      <c r="O58" s="136"/>
      <c r="P58" s="136"/>
      <c r="Q58" s="136"/>
    </row>
    <row r="59" spans="1:17">
      <c r="A59" s="132" t="s">
        <v>454</v>
      </c>
      <c r="B59" s="133" t="s">
        <v>455</v>
      </c>
      <c r="C59" s="136" t="s">
        <v>449</v>
      </c>
      <c r="D59" s="135" t="s">
        <v>443</v>
      </c>
      <c r="E59" s="137" t="s">
        <v>174</v>
      </c>
      <c r="F59" s="138">
        <v>2</v>
      </c>
      <c r="G59" s="135" t="s">
        <v>35</v>
      </c>
      <c r="H59" s="135" t="s">
        <v>13</v>
      </c>
      <c r="I59" s="136"/>
      <c r="J59" s="136"/>
      <c r="K59" s="136"/>
      <c r="L59" s="136"/>
      <c r="M59" s="136"/>
      <c r="N59" s="136"/>
      <c r="O59" s="136"/>
      <c r="P59" s="136"/>
      <c r="Q59" s="136"/>
    </row>
    <row r="60" spans="1:17">
      <c r="A60" s="132" t="s">
        <v>456</v>
      </c>
      <c r="B60" s="133" t="s">
        <v>457</v>
      </c>
      <c r="C60" s="136" t="s">
        <v>449</v>
      </c>
      <c r="D60" s="135" t="s">
        <v>446</v>
      </c>
      <c r="E60" s="137" t="s">
        <v>321</v>
      </c>
      <c r="F60" s="138">
        <v>6</v>
      </c>
      <c r="G60" s="135" t="s">
        <v>35</v>
      </c>
      <c r="H60" s="135" t="s">
        <v>13</v>
      </c>
      <c r="I60" s="136"/>
      <c r="J60" s="136"/>
      <c r="K60" s="136"/>
      <c r="L60" s="136"/>
      <c r="M60" s="136"/>
      <c r="N60" s="136"/>
      <c r="O60" s="136"/>
      <c r="P60" s="136"/>
      <c r="Q60" s="136"/>
    </row>
    <row r="61" spans="1:17">
      <c r="A61" s="132" t="s">
        <v>458</v>
      </c>
      <c r="B61" s="133" t="s">
        <v>459</v>
      </c>
      <c r="C61" s="136" t="s">
        <v>449</v>
      </c>
      <c r="D61" s="135" t="s">
        <v>460</v>
      </c>
      <c r="E61" s="137" t="s">
        <v>461</v>
      </c>
      <c r="F61" s="138">
        <v>4</v>
      </c>
      <c r="G61" s="135" t="s">
        <v>35</v>
      </c>
      <c r="H61" s="135" t="s">
        <v>13</v>
      </c>
      <c r="I61" s="136"/>
      <c r="J61" s="136"/>
      <c r="K61" s="136"/>
      <c r="L61" s="136"/>
      <c r="M61" s="136"/>
      <c r="N61" s="136"/>
      <c r="O61" s="136"/>
      <c r="P61" s="136"/>
      <c r="Q61" s="136"/>
    </row>
    <row r="62" spans="1:17">
      <c r="A62" s="132" t="s">
        <v>462</v>
      </c>
      <c r="B62" s="133" t="s">
        <v>463</v>
      </c>
      <c r="C62" s="134" t="s">
        <v>464</v>
      </c>
      <c r="D62" s="134" t="s">
        <v>182</v>
      </c>
      <c r="E62" s="136" t="s">
        <v>160</v>
      </c>
      <c r="F62" s="134">
        <v>6</v>
      </c>
      <c r="G62" s="134" t="s">
        <v>181</v>
      </c>
      <c r="H62" s="134" t="s">
        <v>65</v>
      </c>
      <c r="I62" s="136"/>
      <c r="J62" s="136"/>
      <c r="K62" s="136"/>
      <c r="L62" s="136"/>
      <c r="M62" s="136"/>
      <c r="N62" s="136"/>
      <c r="O62" s="136"/>
      <c r="P62" s="136"/>
      <c r="Q62" s="136"/>
    </row>
    <row r="63" spans="1:17">
      <c r="A63" s="132" t="s">
        <v>465</v>
      </c>
      <c r="B63" s="133" t="s">
        <v>466</v>
      </c>
      <c r="C63" s="134" t="s">
        <v>464</v>
      </c>
      <c r="D63" s="134" t="s">
        <v>183</v>
      </c>
      <c r="E63" s="136"/>
      <c r="F63" s="134">
        <v>2</v>
      </c>
      <c r="G63" s="134" t="s">
        <v>181</v>
      </c>
      <c r="H63" s="134" t="s">
        <v>65</v>
      </c>
      <c r="I63" s="136"/>
      <c r="J63" s="136"/>
      <c r="K63" s="136"/>
      <c r="L63" s="136"/>
      <c r="M63" s="136"/>
      <c r="N63" s="136"/>
      <c r="O63" s="136"/>
      <c r="P63" s="136"/>
      <c r="Q63" s="136"/>
    </row>
    <row r="64" spans="1:17">
      <c r="A64" s="132" t="s">
        <v>467</v>
      </c>
      <c r="B64" s="133" t="s">
        <v>468</v>
      </c>
      <c r="C64" s="134" t="s">
        <v>464</v>
      </c>
      <c r="D64" s="134" t="s">
        <v>185</v>
      </c>
      <c r="E64" s="136" t="s">
        <v>186</v>
      </c>
      <c r="F64" s="134">
        <v>4</v>
      </c>
      <c r="G64" s="134" t="s">
        <v>181</v>
      </c>
      <c r="H64" s="134" t="s">
        <v>65</v>
      </c>
      <c r="I64" s="136"/>
      <c r="J64" s="136"/>
      <c r="K64" s="136"/>
      <c r="L64" s="136"/>
      <c r="M64" s="136"/>
      <c r="N64" s="136"/>
      <c r="O64" s="136"/>
      <c r="P64" s="136"/>
      <c r="Q64" s="136"/>
    </row>
    <row r="65" spans="1:17">
      <c r="A65" s="132" t="s">
        <v>469</v>
      </c>
      <c r="B65" s="133" t="s">
        <v>470</v>
      </c>
      <c r="C65" s="134" t="s">
        <v>464</v>
      </c>
      <c r="D65" s="140" t="s">
        <v>187</v>
      </c>
      <c r="E65" s="136" t="s">
        <v>172</v>
      </c>
      <c r="F65" s="134">
        <v>4</v>
      </c>
      <c r="G65" s="134" t="s">
        <v>181</v>
      </c>
      <c r="H65" s="134" t="s">
        <v>65</v>
      </c>
      <c r="I65" s="136"/>
      <c r="J65" s="136"/>
      <c r="K65" s="136"/>
      <c r="L65" s="136"/>
      <c r="M65" s="136"/>
      <c r="N65" s="136"/>
      <c r="O65" s="136"/>
      <c r="P65" s="136"/>
      <c r="Q65" s="136"/>
    </row>
    <row r="66" spans="1:17">
      <c r="A66" s="132" t="s">
        <v>471</v>
      </c>
      <c r="B66" s="133" t="s">
        <v>472</v>
      </c>
      <c r="C66" s="134" t="s">
        <v>464</v>
      </c>
      <c r="D66" s="140" t="s">
        <v>188</v>
      </c>
      <c r="E66" s="136" t="s">
        <v>157</v>
      </c>
      <c r="F66" s="134">
        <v>2</v>
      </c>
      <c r="G66" s="134" t="s">
        <v>181</v>
      </c>
      <c r="H66" s="134" t="s">
        <v>65</v>
      </c>
      <c r="I66" s="136"/>
      <c r="J66" s="136"/>
      <c r="K66" s="136"/>
      <c r="L66" s="136"/>
      <c r="M66" s="136"/>
      <c r="N66" s="136"/>
      <c r="O66" s="136"/>
      <c r="P66" s="136"/>
      <c r="Q66" s="136"/>
    </row>
    <row r="67" spans="1:17">
      <c r="A67" s="132" t="s">
        <v>473</v>
      </c>
      <c r="B67" s="133" t="s">
        <v>474</v>
      </c>
      <c r="C67" s="136"/>
      <c r="D67" s="136"/>
      <c r="E67" s="136"/>
      <c r="F67" s="136"/>
      <c r="G67" s="136"/>
      <c r="H67" s="136"/>
      <c r="I67" s="136"/>
      <c r="J67" s="136"/>
      <c r="K67" s="136"/>
      <c r="L67" s="136"/>
      <c r="M67" s="136"/>
      <c r="N67" s="136"/>
      <c r="O67" s="136"/>
      <c r="P67" s="136"/>
      <c r="Q67" s="136"/>
    </row>
    <row r="68" spans="1:17">
      <c r="A68" s="132" t="s">
        <v>475</v>
      </c>
      <c r="B68" s="133" t="s">
        <v>476</v>
      </c>
      <c r="C68" s="136"/>
      <c r="D68" s="136"/>
      <c r="E68" s="136"/>
      <c r="F68" s="136"/>
      <c r="G68" s="136"/>
      <c r="H68" s="136"/>
      <c r="I68" s="136"/>
      <c r="J68" s="136"/>
      <c r="K68" s="136"/>
      <c r="L68" s="136"/>
      <c r="M68" s="136"/>
      <c r="N68" s="136"/>
      <c r="O68" s="136"/>
      <c r="P68" s="136"/>
      <c r="Q68" s="136"/>
    </row>
    <row r="69" spans="1:17">
      <c r="A69" s="132" t="s">
        <v>477</v>
      </c>
      <c r="B69" s="133" t="s">
        <v>478</v>
      </c>
      <c r="C69" s="136"/>
      <c r="D69" s="136"/>
      <c r="E69" s="136"/>
      <c r="F69" s="136"/>
      <c r="G69" s="136"/>
      <c r="H69" s="136"/>
      <c r="I69" s="136"/>
      <c r="J69" s="136"/>
      <c r="K69" s="136"/>
      <c r="L69" s="136"/>
      <c r="M69" s="136"/>
      <c r="N69" s="136"/>
      <c r="O69" s="136"/>
      <c r="P69" s="136"/>
      <c r="Q69" s="136"/>
    </row>
    <row r="70" spans="1:17">
      <c r="A70" s="132" t="s">
        <v>479</v>
      </c>
      <c r="B70" s="133" t="s">
        <v>480</v>
      </c>
      <c r="C70" s="136"/>
      <c r="D70" s="136"/>
      <c r="E70" s="136"/>
      <c r="F70" s="136"/>
      <c r="G70" s="136"/>
      <c r="H70" s="136"/>
      <c r="I70" s="136"/>
      <c r="J70" s="136"/>
      <c r="K70" s="136"/>
      <c r="L70" s="136"/>
      <c r="M70" s="136"/>
      <c r="N70" s="136"/>
      <c r="O70" s="136"/>
      <c r="P70" s="136"/>
      <c r="Q70" s="136"/>
    </row>
    <row r="71" spans="1:17">
      <c r="A71" s="132" t="s">
        <v>481</v>
      </c>
      <c r="B71" s="133" t="s">
        <v>482</v>
      </c>
      <c r="C71" s="136"/>
      <c r="D71" s="136"/>
      <c r="E71" s="136"/>
      <c r="F71" s="136"/>
      <c r="G71" s="136"/>
      <c r="H71" s="136"/>
      <c r="I71" s="136"/>
      <c r="J71" s="136"/>
      <c r="K71" s="136"/>
      <c r="L71" s="136"/>
      <c r="M71" s="136"/>
      <c r="N71" s="136"/>
      <c r="O71" s="136"/>
      <c r="P71" s="136"/>
      <c r="Q71" s="136"/>
    </row>
    <row r="72" spans="1:17">
      <c r="A72" s="132" t="s">
        <v>483</v>
      </c>
      <c r="B72" s="133" t="s">
        <v>484</v>
      </c>
      <c r="C72" s="136"/>
      <c r="D72" s="136"/>
      <c r="E72" s="136"/>
      <c r="F72" s="136"/>
      <c r="G72" s="136"/>
      <c r="H72" s="136"/>
      <c r="I72" s="136"/>
      <c r="J72" s="136"/>
      <c r="K72" s="136"/>
      <c r="L72" s="136"/>
      <c r="M72" s="136"/>
      <c r="N72" s="136"/>
      <c r="O72" s="136"/>
      <c r="P72" s="136"/>
      <c r="Q72" s="136"/>
    </row>
    <row r="73" spans="1:17">
      <c r="A73" s="132" t="s">
        <v>485</v>
      </c>
      <c r="B73" s="133" t="s">
        <v>486</v>
      </c>
      <c r="C73" s="136"/>
      <c r="D73" s="136"/>
      <c r="E73" s="136"/>
      <c r="F73" s="136"/>
      <c r="G73" s="136"/>
      <c r="H73" s="136"/>
      <c r="I73" s="136"/>
      <c r="J73" s="136"/>
      <c r="K73" s="136"/>
      <c r="L73" s="136"/>
      <c r="M73" s="136"/>
      <c r="N73" s="136"/>
      <c r="O73" s="136"/>
      <c r="P73" s="136"/>
      <c r="Q73" s="136"/>
    </row>
    <row r="74" spans="1:17">
      <c r="A74" s="132" t="s">
        <v>487</v>
      </c>
      <c r="B74" s="133" t="s">
        <v>488</v>
      </c>
      <c r="C74" s="136"/>
      <c r="D74" s="136"/>
      <c r="E74" s="136"/>
      <c r="F74" s="136"/>
      <c r="G74" s="136"/>
      <c r="H74" s="136"/>
      <c r="I74" s="136"/>
      <c r="J74" s="136"/>
      <c r="K74" s="136"/>
      <c r="L74" s="136"/>
      <c r="M74" s="136"/>
      <c r="N74" s="136"/>
      <c r="O74" s="136"/>
      <c r="P74" s="136"/>
      <c r="Q74" s="136"/>
    </row>
    <row r="75" spans="1:17">
      <c r="A75" s="132" t="s">
        <v>489</v>
      </c>
      <c r="B75" s="133" t="s">
        <v>490</v>
      </c>
      <c r="C75" s="136"/>
      <c r="D75" s="136"/>
      <c r="E75" s="136"/>
      <c r="F75" s="136"/>
      <c r="G75" s="136"/>
      <c r="H75" s="136"/>
      <c r="I75" s="136"/>
      <c r="J75" s="136"/>
      <c r="K75" s="136"/>
      <c r="L75" s="136"/>
      <c r="M75" s="136"/>
      <c r="N75" s="136"/>
      <c r="O75" s="136"/>
      <c r="P75" s="136"/>
      <c r="Q75" s="136"/>
    </row>
    <row r="76" spans="1:17">
      <c r="A76" s="132" t="s">
        <v>491</v>
      </c>
      <c r="B76" s="133" t="s">
        <v>492</v>
      </c>
      <c r="C76" s="136"/>
      <c r="D76" s="136"/>
      <c r="E76" s="136"/>
      <c r="F76" s="136"/>
      <c r="G76" s="136"/>
      <c r="H76" s="136"/>
      <c r="I76" s="136"/>
      <c r="J76" s="136"/>
      <c r="K76" s="136"/>
      <c r="L76" s="136"/>
      <c r="M76" s="136"/>
      <c r="N76" s="136"/>
      <c r="O76" s="136"/>
      <c r="P76" s="136"/>
      <c r="Q76" s="136"/>
    </row>
    <row r="77" spans="1:17">
      <c r="A77" s="132" t="s">
        <v>493</v>
      </c>
      <c r="B77" s="133" t="s">
        <v>494</v>
      </c>
      <c r="C77" s="136"/>
      <c r="D77" s="136"/>
      <c r="E77" s="136"/>
      <c r="F77" s="136"/>
      <c r="G77" s="136"/>
      <c r="H77" s="136"/>
      <c r="I77" s="136"/>
      <c r="J77" s="136"/>
      <c r="K77" s="136"/>
      <c r="L77" s="136"/>
      <c r="M77" s="136"/>
      <c r="N77" s="136"/>
      <c r="O77" s="136"/>
      <c r="P77" s="136"/>
      <c r="Q77" s="136"/>
    </row>
    <row r="78" spans="1:17">
      <c r="A78" s="132" t="s">
        <v>495</v>
      </c>
      <c r="B78" s="133" t="s">
        <v>496</v>
      </c>
      <c r="C78" s="136"/>
      <c r="D78" s="136"/>
      <c r="E78" s="136"/>
      <c r="F78" s="136"/>
      <c r="G78" s="136"/>
      <c r="H78" s="136"/>
      <c r="I78" s="136"/>
      <c r="J78" s="136"/>
      <c r="K78" s="136"/>
      <c r="L78" s="136"/>
      <c r="M78" s="136"/>
      <c r="N78" s="136"/>
      <c r="O78" s="136"/>
      <c r="P78" s="136"/>
      <c r="Q78" s="136"/>
    </row>
    <row r="79" spans="1:17">
      <c r="A79" s="132" t="s">
        <v>497</v>
      </c>
      <c r="B79" s="133" t="s">
        <v>498</v>
      </c>
      <c r="C79" s="136"/>
      <c r="D79" s="136"/>
      <c r="E79" s="136"/>
      <c r="F79" s="136"/>
      <c r="G79" s="136"/>
      <c r="H79" s="136"/>
      <c r="I79" s="136"/>
      <c r="J79" s="136"/>
      <c r="K79" s="136"/>
      <c r="L79" s="136"/>
      <c r="M79" s="136"/>
      <c r="N79" s="136"/>
      <c r="O79" s="136"/>
      <c r="P79" s="136"/>
      <c r="Q79" s="136"/>
    </row>
    <row r="80" spans="1:17">
      <c r="A80" s="132" t="s">
        <v>499</v>
      </c>
      <c r="B80" s="133" t="s">
        <v>500</v>
      </c>
      <c r="C80" s="136"/>
      <c r="D80" s="136"/>
      <c r="E80" s="136"/>
      <c r="F80" s="136"/>
      <c r="G80" s="136"/>
      <c r="H80" s="136"/>
      <c r="I80" s="136"/>
      <c r="J80" s="136"/>
      <c r="K80" s="136"/>
      <c r="L80" s="136"/>
      <c r="M80" s="136"/>
      <c r="N80" s="136"/>
      <c r="O80" s="136"/>
      <c r="P80" s="136"/>
      <c r="Q80" s="136"/>
    </row>
    <row r="81" spans="1:17">
      <c r="A81" s="132" t="s">
        <v>501</v>
      </c>
      <c r="B81" s="133" t="s">
        <v>502</v>
      </c>
      <c r="C81" s="136"/>
      <c r="D81" s="136"/>
      <c r="E81" s="136"/>
      <c r="F81" s="136"/>
      <c r="G81" s="136"/>
      <c r="H81" s="136"/>
      <c r="I81" s="136"/>
      <c r="J81" s="136"/>
      <c r="K81" s="136"/>
      <c r="L81" s="136"/>
      <c r="M81" s="136"/>
      <c r="N81" s="136"/>
      <c r="O81" s="136"/>
      <c r="P81" s="136"/>
      <c r="Q81" s="136"/>
    </row>
    <row r="82" spans="1:17">
      <c r="A82" s="132" t="s">
        <v>503</v>
      </c>
      <c r="B82" s="133" t="s">
        <v>504</v>
      </c>
      <c r="C82" s="136"/>
      <c r="D82" s="136"/>
      <c r="E82" s="136"/>
      <c r="F82" s="136"/>
      <c r="G82" s="136"/>
      <c r="H82" s="136"/>
      <c r="I82" s="136"/>
      <c r="J82" s="136"/>
      <c r="K82" s="136"/>
      <c r="L82" s="136"/>
      <c r="M82" s="136"/>
      <c r="N82" s="136"/>
      <c r="O82" s="136"/>
      <c r="P82" s="136"/>
      <c r="Q82" s="136"/>
    </row>
    <row r="83" spans="1:17">
      <c r="A83" s="132" t="s">
        <v>505</v>
      </c>
      <c r="B83" s="133" t="s">
        <v>506</v>
      </c>
      <c r="C83" s="136"/>
      <c r="D83" s="136"/>
      <c r="E83" s="136"/>
      <c r="F83" s="136"/>
      <c r="G83" s="136"/>
      <c r="H83" s="136"/>
      <c r="I83" s="136"/>
      <c r="J83" s="136"/>
      <c r="K83" s="136"/>
      <c r="L83" s="136"/>
      <c r="M83" s="136"/>
      <c r="N83" s="136"/>
      <c r="O83" s="136"/>
      <c r="P83" s="136"/>
      <c r="Q83" s="136"/>
    </row>
    <row r="84" spans="1:17">
      <c r="A84" s="132" t="s">
        <v>507</v>
      </c>
      <c r="B84" s="133" t="s">
        <v>508</v>
      </c>
      <c r="C84" s="136"/>
      <c r="D84" s="136"/>
      <c r="E84" s="136"/>
      <c r="F84" s="136"/>
      <c r="G84" s="136"/>
      <c r="H84" s="136"/>
      <c r="I84" s="136"/>
      <c r="J84" s="136"/>
      <c r="K84" s="136"/>
      <c r="L84" s="136"/>
      <c r="M84" s="136"/>
      <c r="N84" s="136"/>
      <c r="O84" s="136"/>
      <c r="P84" s="136"/>
      <c r="Q84" s="136"/>
    </row>
    <row r="85" spans="1:17">
      <c r="A85" s="132" t="s">
        <v>509</v>
      </c>
      <c r="B85" s="133" t="s">
        <v>510</v>
      </c>
      <c r="C85" s="136"/>
      <c r="D85" s="136"/>
      <c r="E85" s="136"/>
      <c r="F85" s="136"/>
      <c r="G85" s="136"/>
      <c r="H85" s="136"/>
      <c r="I85" s="136"/>
      <c r="J85" s="136"/>
      <c r="K85" s="136"/>
      <c r="L85" s="136"/>
      <c r="M85" s="136"/>
      <c r="N85" s="136"/>
      <c r="O85" s="136"/>
      <c r="P85" s="136"/>
      <c r="Q85" s="136"/>
    </row>
    <row r="86" spans="1:17">
      <c r="A86" s="132" t="s">
        <v>511</v>
      </c>
      <c r="B86" s="133" t="s">
        <v>512</v>
      </c>
      <c r="C86" s="136"/>
      <c r="D86" s="136"/>
      <c r="E86" s="136"/>
      <c r="F86" s="136"/>
      <c r="G86" s="136"/>
      <c r="H86" s="136"/>
      <c r="I86" s="136"/>
      <c r="J86" s="136"/>
      <c r="K86" s="136"/>
      <c r="L86" s="136"/>
      <c r="M86" s="136"/>
      <c r="N86" s="136"/>
      <c r="O86" s="136"/>
      <c r="P86" s="136"/>
      <c r="Q86" s="136"/>
    </row>
    <row r="87" spans="1:17">
      <c r="A87" s="132" t="s">
        <v>513</v>
      </c>
      <c r="B87" s="133" t="s">
        <v>514</v>
      </c>
      <c r="C87" s="136"/>
      <c r="D87" s="136"/>
      <c r="E87" s="136"/>
      <c r="F87" s="136"/>
      <c r="G87" s="136"/>
      <c r="H87" s="136"/>
      <c r="I87" s="136"/>
      <c r="J87" s="136"/>
      <c r="K87" s="136"/>
      <c r="L87" s="136"/>
      <c r="M87" s="136"/>
      <c r="N87" s="136"/>
      <c r="O87" s="136"/>
      <c r="P87" s="136"/>
      <c r="Q87" s="136"/>
    </row>
    <row r="88" spans="1:17">
      <c r="A88" s="132" t="s">
        <v>515</v>
      </c>
      <c r="B88" s="133" t="s">
        <v>516</v>
      </c>
      <c r="C88" s="136"/>
      <c r="D88" s="136"/>
      <c r="E88" s="136"/>
      <c r="F88" s="136"/>
      <c r="G88" s="136"/>
      <c r="H88" s="136"/>
      <c r="I88" s="136"/>
      <c r="J88" s="136"/>
      <c r="K88" s="136"/>
      <c r="L88" s="136"/>
      <c r="M88" s="136"/>
      <c r="N88" s="136"/>
      <c r="O88" s="136"/>
      <c r="P88" s="136"/>
      <c r="Q88" s="136"/>
    </row>
    <row r="89" spans="1:17">
      <c r="A89" s="132" t="s">
        <v>517</v>
      </c>
      <c r="B89" s="133" t="s">
        <v>518</v>
      </c>
      <c r="C89" s="136"/>
      <c r="D89" s="136"/>
      <c r="E89" s="136"/>
      <c r="F89" s="136"/>
      <c r="G89" s="136"/>
      <c r="H89" s="136"/>
      <c r="I89" s="136"/>
      <c r="J89" s="136"/>
      <c r="K89" s="136"/>
      <c r="L89" s="136"/>
      <c r="M89" s="136"/>
      <c r="N89" s="136"/>
      <c r="O89" s="136"/>
      <c r="P89" s="136"/>
      <c r="Q89" s="136"/>
    </row>
    <row r="90" spans="1:17">
      <c r="A90" s="132" t="s">
        <v>519</v>
      </c>
      <c r="B90" s="133" t="s">
        <v>520</v>
      </c>
      <c r="C90" s="136"/>
      <c r="D90" s="136"/>
      <c r="E90" s="136"/>
      <c r="F90" s="136"/>
      <c r="G90" s="136"/>
      <c r="H90" s="136"/>
      <c r="I90" s="136"/>
      <c r="J90" s="136"/>
      <c r="K90" s="136"/>
      <c r="L90" s="136"/>
      <c r="M90" s="136"/>
      <c r="N90" s="136"/>
      <c r="O90" s="136"/>
      <c r="P90" s="136"/>
      <c r="Q90" s="136"/>
    </row>
    <row r="91" spans="1:17">
      <c r="A91" s="132" t="s">
        <v>521</v>
      </c>
      <c r="B91" s="133" t="s">
        <v>522</v>
      </c>
      <c r="C91" s="136"/>
      <c r="D91" s="136"/>
      <c r="E91" s="136"/>
      <c r="F91" s="136"/>
      <c r="G91" s="136"/>
      <c r="H91" s="136"/>
      <c r="I91" s="136"/>
      <c r="J91" s="136"/>
      <c r="K91" s="136"/>
      <c r="L91" s="136"/>
      <c r="M91" s="136"/>
      <c r="N91" s="136"/>
      <c r="O91" s="136"/>
      <c r="P91" s="136"/>
      <c r="Q91" s="136"/>
    </row>
    <row r="92" spans="1:17">
      <c r="A92" s="132" t="s">
        <v>523</v>
      </c>
      <c r="B92" s="133" t="s">
        <v>524</v>
      </c>
      <c r="C92" s="136"/>
      <c r="D92" s="136"/>
      <c r="E92" s="136"/>
      <c r="F92" s="136"/>
      <c r="G92" s="136"/>
      <c r="H92" s="136"/>
      <c r="I92" s="136"/>
      <c r="J92" s="136"/>
      <c r="K92" s="136"/>
      <c r="L92" s="136"/>
      <c r="M92" s="136"/>
      <c r="N92" s="136"/>
      <c r="O92" s="136"/>
      <c r="P92" s="136"/>
      <c r="Q92" s="136"/>
    </row>
    <row r="93" spans="1:17">
      <c r="A93" s="132" t="s">
        <v>525</v>
      </c>
      <c r="B93" s="133" t="s">
        <v>526</v>
      </c>
      <c r="C93" s="136"/>
      <c r="D93" s="136"/>
      <c r="E93" s="136"/>
      <c r="F93" s="136"/>
      <c r="G93" s="136"/>
      <c r="H93" s="136"/>
      <c r="I93" s="136"/>
      <c r="J93" s="136"/>
      <c r="K93" s="136"/>
      <c r="L93" s="136"/>
      <c r="M93" s="136"/>
      <c r="N93" s="136"/>
      <c r="O93" s="136"/>
      <c r="P93" s="136"/>
      <c r="Q93" s="136"/>
    </row>
    <row r="94" spans="1:17">
      <c r="A94" s="132" t="s">
        <v>527</v>
      </c>
      <c r="B94" s="133" t="s">
        <v>528</v>
      </c>
      <c r="C94" s="136"/>
      <c r="D94" s="136"/>
      <c r="E94" s="136"/>
      <c r="F94" s="136"/>
      <c r="G94" s="136"/>
      <c r="H94" s="136"/>
      <c r="I94" s="136"/>
      <c r="J94" s="136"/>
      <c r="K94" s="136"/>
      <c r="L94" s="136"/>
      <c r="M94" s="136"/>
      <c r="N94" s="136"/>
      <c r="O94" s="136"/>
      <c r="P94" s="136"/>
      <c r="Q94" s="136"/>
    </row>
    <row r="95" spans="1:17">
      <c r="A95" s="132" t="s">
        <v>529</v>
      </c>
      <c r="B95" s="133" t="s">
        <v>530</v>
      </c>
      <c r="C95" s="136"/>
      <c r="D95" s="136"/>
      <c r="E95" s="136"/>
      <c r="F95" s="136"/>
      <c r="G95" s="136"/>
      <c r="H95" s="136"/>
      <c r="I95" s="136"/>
      <c r="J95" s="136"/>
      <c r="K95" s="136"/>
      <c r="L95" s="136"/>
      <c r="M95" s="136"/>
      <c r="N95" s="136"/>
      <c r="O95" s="136"/>
      <c r="P95" s="136"/>
      <c r="Q95" s="136"/>
    </row>
    <row r="96" spans="1:17">
      <c r="A96" s="132" t="s">
        <v>531</v>
      </c>
      <c r="B96" s="133" t="s">
        <v>532</v>
      </c>
      <c r="C96" s="136"/>
      <c r="D96" s="136"/>
      <c r="E96" s="136"/>
      <c r="F96" s="136"/>
      <c r="G96" s="136"/>
      <c r="H96" s="136"/>
      <c r="I96" s="136"/>
      <c r="J96" s="136"/>
      <c r="K96" s="136"/>
      <c r="L96" s="136"/>
      <c r="M96" s="136"/>
      <c r="N96" s="136"/>
      <c r="O96" s="136"/>
      <c r="P96" s="136"/>
      <c r="Q96" s="136"/>
    </row>
    <row r="97" spans="1:17">
      <c r="A97" s="132" t="s">
        <v>533</v>
      </c>
      <c r="B97" s="133" t="s">
        <v>534</v>
      </c>
      <c r="C97" s="136"/>
      <c r="D97" s="136"/>
      <c r="E97" s="136"/>
      <c r="F97" s="136"/>
      <c r="G97" s="136"/>
      <c r="H97" s="136"/>
      <c r="I97" s="136"/>
      <c r="J97" s="136"/>
      <c r="K97" s="136"/>
      <c r="L97" s="136"/>
      <c r="M97" s="136"/>
      <c r="N97" s="136"/>
      <c r="O97" s="136"/>
      <c r="P97" s="136"/>
      <c r="Q97" s="136"/>
    </row>
    <row r="98" spans="1:17">
      <c r="A98" s="132" t="s">
        <v>535</v>
      </c>
      <c r="B98" s="133" t="s">
        <v>536</v>
      </c>
      <c r="C98" s="136"/>
      <c r="D98" s="136"/>
      <c r="E98" s="136"/>
      <c r="F98" s="136"/>
      <c r="G98" s="136"/>
      <c r="H98" s="136"/>
      <c r="I98" s="136"/>
      <c r="J98" s="136"/>
      <c r="K98" s="136"/>
      <c r="L98" s="136"/>
      <c r="M98" s="136"/>
      <c r="N98" s="136"/>
      <c r="O98" s="136"/>
      <c r="P98" s="136"/>
      <c r="Q98" s="136"/>
    </row>
    <row r="99" spans="1:17">
      <c r="A99" s="132" t="s">
        <v>537</v>
      </c>
      <c r="B99" s="133" t="s">
        <v>538</v>
      </c>
      <c r="C99" s="136"/>
      <c r="D99" s="136"/>
      <c r="E99" s="136"/>
      <c r="F99" s="136"/>
      <c r="G99" s="136"/>
      <c r="H99" s="136"/>
      <c r="I99" s="136"/>
      <c r="J99" s="136"/>
      <c r="K99" s="136"/>
      <c r="L99" s="136"/>
      <c r="M99" s="136"/>
      <c r="N99" s="136"/>
      <c r="O99" s="136"/>
      <c r="P99" s="136"/>
      <c r="Q99" s="136"/>
    </row>
    <row r="100" spans="1:17">
      <c r="A100" s="132" t="s">
        <v>539</v>
      </c>
      <c r="B100" s="133" t="s">
        <v>540</v>
      </c>
      <c r="C100" s="136"/>
      <c r="D100" s="136"/>
      <c r="E100" s="136"/>
      <c r="F100" s="136"/>
      <c r="G100" s="136"/>
      <c r="H100" s="136"/>
      <c r="I100" s="136"/>
      <c r="J100" s="136"/>
      <c r="K100" s="136"/>
      <c r="L100" s="136"/>
      <c r="M100" s="136"/>
      <c r="N100" s="136"/>
      <c r="O100" s="136"/>
      <c r="P100" s="136"/>
      <c r="Q100" s="136"/>
    </row>
    <row r="101" spans="1:17">
      <c r="A101" s="132" t="s">
        <v>541</v>
      </c>
      <c r="B101" s="133" t="s">
        <v>542</v>
      </c>
      <c r="C101" s="136"/>
      <c r="D101" s="136"/>
      <c r="E101" s="136"/>
      <c r="F101" s="136"/>
      <c r="G101" s="136"/>
      <c r="H101" s="136"/>
      <c r="I101" s="136"/>
      <c r="J101" s="136"/>
      <c r="K101" s="136"/>
      <c r="L101" s="136"/>
      <c r="M101" s="136"/>
      <c r="N101" s="136"/>
      <c r="O101" s="136"/>
      <c r="P101" s="136"/>
      <c r="Q101" s="136"/>
    </row>
    <row r="102" spans="1:17">
      <c r="A102" s="132" t="s">
        <v>543</v>
      </c>
      <c r="B102" s="133" t="s">
        <v>544</v>
      </c>
      <c r="C102" s="136"/>
      <c r="D102" s="136"/>
      <c r="E102" s="136"/>
      <c r="F102" s="136"/>
      <c r="G102" s="136"/>
      <c r="H102" s="136"/>
      <c r="I102" s="136"/>
      <c r="J102" s="136"/>
      <c r="K102" s="136"/>
      <c r="L102" s="136"/>
      <c r="M102" s="136"/>
      <c r="N102" s="136"/>
      <c r="O102" s="136"/>
      <c r="P102" s="136"/>
      <c r="Q102" s="136"/>
    </row>
    <row r="103" spans="1:17">
      <c r="A103" s="132" t="s">
        <v>545</v>
      </c>
      <c r="B103" s="133" t="s">
        <v>546</v>
      </c>
      <c r="C103" s="136"/>
      <c r="D103" s="136"/>
      <c r="E103" s="136"/>
      <c r="F103" s="136"/>
      <c r="G103" s="136"/>
      <c r="H103" s="136"/>
      <c r="I103" s="136"/>
      <c r="J103" s="136"/>
      <c r="K103" s="136"/>
      <c r="L103" s="136"/>
      <c r="M103" s="136"/>
      <c r="N103" s="136"/>
      <c r="O103" s="136"/>
      <c r="P103" s="136"/>
      <c r="Q103" s="136"/>
    </row>
    <row r="104" spans="1:17">
      <c r="A104" s="132" t="s">
        <v>547</v>
      </c>
      <c r="B104" s="133" t="s">
        <v>548</v>
      </c>
      <c r="C104" s="136"/>
      <c r="D104" s="136"/>
      <c r="E104" s="136"/>
      <c r="F104" s="136"/>
      <c r="G104" s="136"/>
      <c r="H104" s="136"/>
      <c r="I104" s="136"/>
      <c r="J104" s="136"/>
      <c r="K104" s="136"/>
      <c r="L104" s="136"/>
      <c r="M104" s="136"/>
      <c r="N104" s="136"/>
      <c r="O104" s="136"/>
      <c r="P104" s="136"/>
      <c r="Q104" s="136"/>
    </row>
    <row r="105" spans="1:17">
      <c r="A105" s="132" t="s">
        <v>549</v>
      </c>
      <c r="B105" s="133" t="s">
        <v>550</v>
      </c>
      <c r="C105" s="136"/>
      <c r="D105" s="136"/>
      <c r="E105" s="136"/>
      <c r="F105" s="136"/>
      <c r="G105" s="136"/>
      <c r="H105" s="136"/>
      <c r="I105" s="136"/>
      <c r="J105" s="136"/>
      <c r="K105" s="136"/>
      <c r="L105" s="136"/>
      <c r="M105" s="136"/>
      <c r="N105" s="136"/>
      <c r="O105" s="136"/>
      <c r="P105" s="136"/>
      <c r="Q105" s="136"/>
    </row>
    <row r="106" spans="1:17">
      <c r="A106" s="132" t="s">
        <v>551</v>
      </c>
      <c r="B106" s="133" t="s">
        <v>552</v>
      </c>
      <c r="C106" s="136"/>
      <c r="D106" s="136"/>
      <c r="E106" s="136"/>
      <c r="F106" s="136"/>
      <c r="G106" s="136"/>
      <c r="H106" s="136"/>
      <c r="I106" s="136"/>
      <c r="J106" s="136"/>
      <c r="K106" s="136"/>
      <c r="L106" s="136"/>
      <c r="M106" s="136"/>
      <c r="N106" s="136"/>
      <c r="O106" s="136"/>
      <c r="P106" s="136"/>
      <c r="Q106" s="136"/>
    </row>
    <row r="107" spans="1:17">
      <c r="A107" s="132" t="s">
        <v>553</v>
      </c>
      <c r="B107" s="133" t="s">
        <v>554</v>
      </c>
      <c r="C107" s="136"/>
      <c r="D107" s="136"/>
      <c r="E107" s="136"/>
      <c r="F107" s="136"/>
      <c r="G107" s="136"/>
      <c r="H107" s="136"/>
      <c r="I107" s="136"/>
      <c r="J107" s="136"/>
      <c r="K107" s="136"/>
      <c r="L107" s="136"/>
      <c r="M107" s="136"/>
      <c r="N107" s="136"/>
      <c r="O107" s="136"/>
      <c r="P107" s="136"/>
      <c r="Q107" s="136"/>
    </row>
    <row r="108" spans="1:17">
      <c r="A108" s="132" t="s">
        <v>555</v>
      </c>
      <c r="B108" s="133" t="s">
        <v>556</v>
      </c>
      <c r="C108" s="136"/>
      <c r="D108" s="136"/>
      <c r="E108" s="136"/>
      <c r="F108" s="136"/>
      <c r="G108" s="136"/>
      <c r="H108" s="136"/>
      <c r="I108" s="136"/>
      <c r="J108" s="136"/>
      <c r="K108" s="136"/>
      <c r="L108" s="136"/>
      <c r="M108" s="136"/>
      <c r="N108" s="136"/>
      <c r="O108" s="136"/>
      <c r="P108" s="136"/>
      <c r="Q108" s="136"/>
    </row>
    <row r="109" spans="1:17">
      <c r="A109" s="132" t="s">
        <v>557</v>
      </c>
      <c r="B109" s="133" t="s">
        <v>558</v>
      </c>
      <c r="C109" s="136"/>
      <c r="D109" s="136"/>
      <c r="E109" s="136"/>
      <c r="F109" s="136"/>
      <c r="G109" s="136"/>
      <c r="H109" s="136"/>
      <c r="I109" s="136"/>
      <c r="J109" s="136"/>
      <c r="K109" s="136"/>
      <c r="L109" s="136"/>
      <c r="M109" s="136"/>
      <c r="N109" s="136"/>
      <c r="O109" s="136"/>
      <c r="P109" s="136"/>
      <c r="Q109" s="136"/>
    </row>
    <row r="110" spans="1:17">
      <c r="A110" s="132" t="s">
        <v>559</v>
      </c>
      <c r="B110" s="133" t="s">
        <v>560</v>
      </c>
      <c r="C110" s="136"/>
      <c r="D110" s="136"/>
      <c r="E110" s="136"/>
      <c r="F110" s="136"/>
      <c r="G110" s="136"/>
      <c r="H110" s="136"/>
      <c r="I110" s="136"/>
      <c r="J110" s="136"/>
      <c r="K110" s="136"/>
      <c r="L110" s="136"/>
      <c r="M110" s="136"/>
      <c r="N110" s="136"/>
      <c r="O110" s="136"/>
      <c r="P110" s="136"/>
      <c r="Q110" s="136"/>
    </row>
    <row r="111" spans="1:17">
      <c r="A111" s="132" t="s">
        <v>561</v>
      </c>
      <c r="B111" s="133" t="s">
        <v>562</v>
      </c>
      <c r="C111" s="136"/>
      <c r="D111" s="136"/>
      <c r="E111" s="136"/>
      <c r="F111" s="136"/>
      <c r="G111" s="136"/>
      <c r="H111" s="136"/>
      <c r="I111" s="136"/>
      <c r="J111" s="136"/>
      <c r="K111" s="136"/>
      <c r="L111" s="136"/>
      <c r="M111" s="136"/>
      <c r="N111" s="136"/>
      <c r="O111" s="136"/>
      <c r="P111" s="136"/>
      <c r="Q111" s="136"/>
    </row>
    <row r="112" spans="1:17">
      <c r="A112" s="132" t="s">
        <v>563</v>
      </c>
      <c r="B112" s="133" t="s">
        <v>564</v>
      </c>
      <c r="C112" s="136"/>
      <c r="D112" s="136"/>
      <c r="E112" s="136"/>
      <c r="F112" s="136"/>
      <c r="G112" s="136"/>
      <c r="H112" s="136"/>
      <c r="I112" s="136"/>
      <c r="J112" s="136"/>
      <c r="K112" s="136"/>
      <c r="L112" s="136"/>
      <c r="M112" s="136"/>
      <c r="N112" s="136"/>
      <c r="O112" s="136"/>
      <c r="P112" s="136"/>
      <c r="Q112" s="136"/>
    </row>
    <row r="113" spans="1:17">
      <c r="A113" s="132" t="s">
        <v>565</v>
      </c>
      <c r="B113" s="133" t="s">
        <v>566</v>
      </c>
      <c r="C113" s="136"/>
      <c r="D113" s="136"/>
      <c r="E113" s="136"/>
      <c r="F113" s="136"/>
      <c r="G113" s="136"/>
      <c r="H113" s="136"/>
      <c r="I113" s="136"/>
      <c r="J113" s="136"/>
      <c r="K113" s="136"/>
      <c r="L113" s="136"/>
      <c r="M113" s="136"/>
      <c r="N113" s="136"/>
      <c r="O113" s="136"/>
      <c r="P113" s="136"/>
      <c r="Q113" s="136"/>
    </row>
    <row r="114" spans="1:17">
      <c r="A114" s="132" t="s">
        <v>567</v>
      </c>
      <c r="B114" s="133" t="s">
        <v>568</v>
      </c>
      <c r="C114" s="136"/>
      <c r="D114" s="136"/>
      <c r="E114" s="136"/>
      <c r="F114" s="136"/>
      <c r="G114" s="136"/>
      <c r="H114" s="136"/>
      <c r="I114" s="136"/>
      <c r="J114" s="136"/>
      <c r="K114" s="136"/>
      <c r="L114" s="136"/>
      <c r="M114" s="136"/>
      <c r="N114" s="136"/>
      <c r="O114" s="136"/>
      <c r="P114" s="136"/>
      <c r="Q114" s="136"/>
    </row>
    <row r="115" spans="1:17">
      <c r="A115" s="132" t="s">
        <v>569</v>
      </c>
      <c r="B115" s="133" t="s">
        <v>570</v>
      </c>
      <c r="C115" s="136"/>
      <c r="D115" s="136"/>
      <c r="E115" s="136"/>
      <c r="F115" s="136"/>
      <c r="G115" s="136"/>
      <c r="H115" s="136"/>
      <c r="I115" s="136"/>
      <c r="J115" s="136"/>
      <c r="K115" s="136"/>
      <c r="L115" s="136"/>
      <c r="M115" s="136"/>
      <c r="N115" s="136"/>
      <c r="O115" s="136"/>
      <c r="P115" s="136"/>
      <c r="Q115" s="136"/>
    </row>
    <row r="116" spans="1:17">
      <c r="A116" s="132" t="s">
        <v>571</v>
      </c>
      <c r="B116" s="133" t="s">
        <v>572</v>
      </c>
      <c r="C116" s="136"/>
      <c r="D116" s="136"/>
      <c r="E116" s="136"/>
      <c r="F116" s="136"/>
      <c r="G116" s="136"/>
      <c r="H116" s="136"/>
      <c r="I116" s="136"/>
      <c r="J116" s="136"/>
      <c r="K116" s="136"/>
      <c r="L116" s="136"/>
      <c r="M116" s="136"/>
      <c r="N116" s="136"/>
      <c r="O116" s="136"/>
      <c r="P116" s="136"/>
      <c r="Q116" s="136"/>
    </row>
    <row r="117" spans="1:17">
      <c r="A117" s="132" t="s">
        <v>573</v>
      </c>
      <c r="B117" s="133" t="s">
        <v>574</v>
      </c>
      <c r="C117" s="136"/>
      <c r="D117" s="136"/>
      <c r="E117" s="136"/>
      <c r="F117" s="136"/>
      <c r="G117" s="136"/>
      <c r="H117" s="136"/>
      <c r="I117" s="136"/>
      <c r="J117" s="136"/>
      <c r="K117" s="136"/>
      <c r="L117" s="136"/>
      <c r="M117" s="136"/>
      <c r="N117" s="136"/>
      <c r="O117" s="136"/>
      <c r="P117" s="136"/>
      <c r="Q117" s="136"/>
    </row>
    <row r="118" spans="1:17">
      <c r="A118" s="132" t="s">
        <v>575</v>
      </c>
      <c r="B118" s="133" t="s">
        <v>576</v>
      </c>
      <c r="C118" s="136"/>
      <c r="D118" s="136"/>
      <c r="E118" s="136"/>
      <c r="F118" s="136"/>
      <c r="G118" s="136"/>
      <c r="H118" s="136"/>
      <c r="I118" s="136"/>
      <c r="J118" s="136"/>
      <c r="K118" s="136"/>
      <c r="L118" s="136"/>
      <c r="M118" s="136"/>
      <c r="N118" s="136"/>
      <c r="O118" s="136"/>
      <c r="P118" s="136"/>
      <c r="Q118" s="136"/>
    </row>
    <row r="119" spans="1:17">
      <c r="A119" s="132" t="s">
        <v>577</v>
      </c>
      <c r="B119" s="133" t="s">
        <v>578</v>
      </c>
      <c r="C119" s="136"/>
      <c r="D119" s="136"/>
      <c r="E119" s="136"/>
      <c r="F119" s="136"/>
      <c r="G119" s="136"/>
      <c r="H119" s="136"/>
      <c r="I119" s="136"/>
      <c r="J119" s="136"/>
      <c r="K119" s="136"/>
      <c r="L119" s="136"/>
      <c r="M119" s="136"/>
      <c r="N119" s="136"/>
      <c r="O119" s="136"/>
      <c r="P119" s="136"/>
      <c r="Q119" s="136"/>
    </row>
    <row r="120" spans="1:17">
      <c r="A120" s="132" t="s">
        <v>579</v>
      </c>
      <c r="B120" s="133" t="s">
        <v>580</v>
      </c>
      <c r="C120" s="136"/>
      <c r="D120" s="136"/>
      <c r="E120" s="136"/>
      <c r="F120" s="136"/>
      <c r="G120" s="136"/>
      <c r="H120" s="136"/>
      <c r="I120" s="136"/>
      <c r="J120" s="136"/>
      <c r="K120" s="136"/>
      <c r="L120" s="136"/>
      <c r="M120" s="136"/>
      <c r="N120" s="136"/>
      <c r="O120" s="136"/>
      <c r="P120" s="136"/>
      <c r="Q120" s="136"/>
    </row>
    <row r="121" spans="1:17">
      <c r="A121" s="132" t="s">
        <v>581</v>
      </c>
      <c r="B121" s="133" t="s">
        <v>582</v>
      </c>
      <c r="C121" s="136"/>
      <c r="D121" s="136"/>
      <c r="E121" s="136"/>
      <c r="F121" s="136"/>
      <c r="G121" s="136"/>
      <c r="H121" s="136"/>
      <c r="I121" s="136"/>
      <c r="J121" s="136"/>
      <c r="K121" s="136"/>
      <c r="L121" s="136"/>
      <c r="M121" s="136"/>
      <c r="N121" s="136"/>
      <c r="O121" s="136"/>
      <c r="P121" s="136"/>
      <c r="Q121" s="136"/>
    </row>
    <row r="122" spans="1:17">
      <c r="A122" s="132" t="s">
        <v>583</v>
      </c>
      <c r="B122" s="133" t="s">
        <v>584</v>
      </c>
      <c r="C122" s="136"/>
      <c r="D122" s="136"/>
      <c r="E122" s="136"/>
      <c r="F122" s="136"/>
      <c r="G122" s="136"/>
      <c r="H122" s="136"/>
      <c r="I122" s="136"/>
      <c r="J122" s="136"/>
      <c r="K122" s="136"/>
      <c r="L122" s="136"/>
      <c r="M122" s="136"/>
      <c r="N122" s="136"/>
      <c r="O122" s="136"/>
      <c r="P122" s="136"/>
      <c r="Q122" s="136"/>
    </row>
    <row r="123" spans="1:17">
      <c r="A123" s="132" t="s">
        <v>585</v>
      </c>
      <c r="B123" s="133" t="s">
        <v>586</v>
      </c>
      <c r="C123" s="136"/>
      <c r="D123" s="136"/>
      <c r="E123" s="136"/>
      <c r="F123" s="136"/>
      <c r="G123" s="136"/>
      <c r="H123" s="136"/>
      <c r="I123" s="136"/>
      <c r="J123" s="136"/>
      <c r="K123" s="136"/>
      <c r="L123" s="136"/>
      <c r="M123" s="136"/>
      <c r="N123" s="136"/>
      <c r="O123" s="136"/>
      <c r="P123" s="136"/>
      <c r="Q123" s="136"/>
    </row>
    <row r="124" spans="1:17">
      <c r="A124" s="132" t="s">
        <v>587</v>
      </c>
      <c r="B124" s="133" t="s">
        <v>588</v>
      </c>
      <c r="C124" s="136"/>
      <c r="D124" s="136"/>
      <c r="E124" s="136"/>
      <c r="F124" s="136"/>
      <c r="G124" s="136"/>
      <c r="H124" s="136"/>
      <c r="I124" s="136"/>
      <c r="J124" s="136"/>
      <c r="K124" s="136"/>
      <c r="L124" s="136"/>
      <c r="M124" s="136"/>
      <c r="N124" s="136"/>
      <c r="O124" s="136"/>
      <c r="P124" s="136"/>
      <c r="Q124" s="136"/>
    </row>
    <row r="125" spans="1:17">
      <c r="A125" s="132" t="s">
        <v>589</v>
      </c>
      <c r="B125" s="133" t="s">
        <v>590</v>
      </c>
      <c r="C125" s="136"/>
      <c r="D125" s="136"/>
      <c r="E125" s="136"/>
      <c r="F125" s="136"/>
      <c r="G125" s="136"/>
      <c r="H125" s="136"/>
      <c r="I125" s="136"/>
      <c r="J125" s="136"/>
      <c r="K125" s="136"/>
      <c r="L125" s="136"/>
      <c r="M125" s="136"/>
      <c r="N125" s="136"/>
      <c r="O125" s="136"/>
      <c r="P125" s="136"/>
      <c r="Q125" s="136"/>
    </row>
    <row r="126" spans="1:17">
      <c r="A126" s="132" t="s">
        <v>591</v>
      </c>
      <c r="B126" s="133" t="s">
        <v>592</v>
      </c>
      <c r="C126" s="136"/>
      <c r="D126" s="136"/>
      <c r="E126" s="136"/>
      <c r="F126" s="136"/>
      <c r="G126" s="136"/>
      <c r="H126" s="136"/>
      <c r="I126" s="136"/>
      <c r="J126" s="136"/>
      <c r="K126" s="136"/>
      <c r="L126" s="136"/>
      <c r="M126" s="136"/>
      <c r="N126" s="136"/>
      <c r="O126" s="136"/>
      <c r="P126" s="136"/>
      <c r="Q126" s="136"/>
    </row>
    <row r="127" spans="1:17">
      <c r="A127" s="132" t="s">
        <v>593</v>
      </c>
      <c r="B127" s="133" t="s">
        <v>594</v>
      </c>
      <c r="C127" s="136"/>
      <c r="D127" s="136"/>
      <c r="E127" s="136"/>
      <c r="F127" s="136"/>
      <c r="G127" s="136"/>
      <c r="H127" s="136"/>
      <c r="I127" s="136"/>
      <c r="J127" s="136"/>
      <c r="K127" s="136"/>
      <c r="L127" s="136"/>
      <c r="M127" s="136"/>
      <c r="N127" s="136"/>
      <c r="O127" s="136"/>
      <c r="P127" s="136"/>
      <c r="Q127" s="136"/>
    </row>
    <row r="128" spans="1:17">
      <c r="A128" s="132" t="s">
        <v>595</v>
      </c>
      <c r="B128" s="133" t="s">
        <v>596</v>
      </c>
      <c r="C128" s="136"/>
      <c r="D128" s="136"/>
      <c r="E128" s="136"/>
      <c r="F128" s="136"/>
      <c r="G128" s="136"/>
      <c r="H128" s="136"/>
      <c r="I128" s="136"/>
      <c r="J128" s="136"/>
      <c r="K128" s="136"/>
      <c r="L128" s="136"/>
      <c r="M128" s="136"/>
      <c r="N128" s="136"/>
      <c r="O128" s="136"/>
      <c r="P128" s="136"/>
      <c r="Q128" s="136"/>
    </row>
    <row r="129" spans="1:17">
      <c r="A129" s="132" t="s">
        <v>597</v>
      </c>
      <c r="B129" s="133" t="s">
        <v>598</v>
      </c>
      <c r="C129" s="136"/>
      <c r="D129" s="136"/>
      <c r="E129" s="136"/>
      <c r="F129" s="136"/>
      <c r="G129" s="136"/>
      <c r="H129" s="136"/>
      <c r="I129" s="136"/>
      <c r="J129" s="136"/>
      <c r="K129" s="136"/>
      <c r="L129" s="136"/>
      <c r="M129" s="136"/>
      <c r="N129" s="136"/>
      <c r="O129" s="136"/>
      <c r="P129" s="136"/>
      <c r="Q129" s="136"/>
    </row>
    <row r="130" spans="1:17">
      <c r="A130" s="132" t="s">
        <v>599</v>
      </c>
      <c r="B130" s="133" t="s">
        <v>600</v>
      </c>
      <c r="C130" s="136"/>
      <c r="D130" s="136"/>
      <c r="E130" s="136"/>
      <c r="F130" s="136"/>
      <c r="G130" s="136"/>
      <c r="H130" s="136"/>
      <c r="I130" s="136"/>
      <c r="J130" s="136"/>
      <c r="K130" s="136"/>
      <c r="L130" s="136"/>
      <c r="M130" s="136"/>
      <c r="N130" s="136"/>
      <c r="O130" s="136"/>
      <c r="P130" s="136"/>
      <c r="Q130" s="136"/>
    </row>
    <row r="131" spans="1:17">
      <c r="A131" s="132" t="s">
        <v>601</v>
      </c>
      <c r="B131" s="133" t="s">
        <v>602</v>
      </c>
      <c r="C131" s="136"/>
      <c r="D131" s="136"/>
      <c r="E131" s="136"/>
      <c r="F131" s="136"/>
      <c r="G131" s="136"/>
      <c r="H131" s="136"/>
      <c r="I131" s="136"/>
      <c r="J131" s="136"/>
      <c r="K131" s="136"/>
      <c r="L131" s="136"/>
      <c r="M131" s="136"/>
      <c r="N131" s="136"/>
      <c r="O131" s="136"/>
      <c r="P131" s="136"/>
      <c r="Q131" s="136"/>
    </row>
    <row r="132" spans="1:17">
      <c r="A132" s="132" t="s">
        <v>603</v>
      </c>
      <c r="B132" s="133" t="s">
        <v>604</v>
      </c>
      <c r="C132" s="136"/>
      <c r="D132" s="136"/>
      <c r="E132" s="136"/>
      <c r="F132" s="136"/>
      <c r="G132" s="136"/>
      <c r="H132" s="136"/>
      <c r="I132" s="136"/>
      <c r="J132" s="136"/>
      <c r="K132" s="136"/>
      <c r="L132" s="136"/>
      <c r="M132" s="136"/>
      <c r="N132" s="136"/>
      <c r="O132" s="136"/>
      <c r="P132" s="136"/>
      <c r="Q132" s="136"/>
    </row>
    <row r="133" spans="1:17">
      <c r="A133" s="132" t="s">
        <v>605</v>
      </c>
      <c r="B133" s="133" t="s">
        <v>606</v>
      </c>
      <c r="C133" s="136"/>
      <c r="D133" s="136"/>
      <c r="E133" s="136"/>
      <c r="F133" s="136"/>
      <c r="G133" s="136"/>
      <c r="H133" s="136"/>
      <c r="I133" s="136"/>
      <c r="J133" s="136"/>
      <c r="K133" s="136"/>
      <c r="L133" s="136"/>
      <c r="M133" s="136"/>
      <c r="N133" s="136"/>
      <c r="O133" s="136"/>
      <c r="P133" s="136"/>
      <c r="Q133" s="136"/>
    </row>
    <row r="134" spans="1:17">
      <c r="A134" s="132" t="s">
        <v>607</v>
      </c>
      <c r="B134" s="133" t="s">
        <v>608</v>
      </c>
      <c r="C134" s="136"/>
      <c r="D134" s="136"/>
      <c r="E134" s="136"/>
      <c r="F134" s="136"/>
      <c r="G134" s="136"/>
      <c r="H134" s="136"/>
      <c r="I134" s="136"/>
      <c r="J134" s="136"/>
      <c r="K134" s="136"/>
      <c r="L134" s="136"/>
      <c r="M134" s="136"/>
      <c r="N134" s="136"/>
      <c r="O134" s="136"/>
      <c r="P134" s="136"/>
      <c r="Q134" s="136"/>
    </row>
    <row r="135" spans="1:17">
      <c r="A135" s="132" t="s">
        <v>609</v>
      </c>
      <c r="B135" s="133" t="s">
        <v>610</v>
      </c>
      <c r="C135" s="136"/>
      <c r="D135" s="136"/>
      <c r="E135" s="136"/>
      <c r="F135" s="136"/>
      <c r="G135" s="136"/>
      <c r="H135" s="136"/>
      <c r="I135" s="136"/>
      <c r="J135" s="136"/>
      <c r="K135" s="136"/>
      <c r="L135" s="136"/>
      <c r="M135" s="136"/>
      <c r="N135" s="136"/>
      <c r="O135" s="136"/>
      <c r="P135" s="136"/>
      <c r="Q135" s="136"/>
    </row>
    <row r="136" spans="1:17">
      <c r="A136" s="132" t="s">
        <v>611</v>
      </c>
      <c r="B136" s="133" t="s">
        <v>612</v>
      </c>
      <c r="C136" s="136"/>
      <c r="D136" s="136"/>
      <c r="E136" s="136"/>
      <c r="F136" s="136"/>
      <c r="G136" s="136"/>
      <c r="H136" s="136"/>
      <c r="I136" s="136"/>
      <c r="J136" s="136"/>
      <c r="K136" s="136"/>
      <c r="L136" s="136"/>
      <c r="M136" s="136"/>
      <c r="N136" s="136"/>
      <c r="O136" s="136"/>
      <c r="P136" s="136"/>
      <c r="Q136" s="136"/>
    </row>
    <row r="137" spans="1:17">
      <c r="A137" s="132" t="s">
        <v>613</v>
      </c>
      <c r="B137" s="133" t="s">
        <v>614</v>
      </c>
      <c r="C137" s="136"/>
      <c r="D137" s="136"/>
      <c r="E137" s="136"/>
      <c r="F137" s="136"/>
      <c r="G137" s="136"/>
      <c r="H137" s="136"/>
      <c r="I137" s="136"/>
      <c r="J137" s="136"/>
      <c r="K137" s="136"/>
      <c r="L137" s="136"/>
      <c r="M137" s="136"/>
      <c r="N137" s="136"/>
      <c r="O137" s="136"/>
      <c r="P137" s="136"/>
      <c r="Q137" s="136"/>
    </row>
    <row r="138" spans="1:17">
      <c r="A138" s="136"/>
      <c r="B138" s="136"/>
      <c r="C138" s="136"/>
      <c r="D138" s="136"/>
      <c r="E138" s="136"/>
      <c r="F138" s="136"/>
      <c r="G138" s="136"/>
      <c r="H138" s="136"/>
      <c r="I138" s="136"/>
      <c r="J138" s="136"/>
      <c r="K138" s="136"/>
      <c r="L138" s="136"/>
      <c r="M138" s="136"/>
      <c r="N138" s="136"/>
      <c r="O138" s="136"/>
      <c r="P138" s="136"/>
      <c r="Q138" s="136"/>
    </row>
    <row r="139" spans="1:17">
      <c r="A139" s="136"/>
      <c r="B139" s="136"/>
      <c r="C139" s="136"/>
      <c r="D139" s="136"/>
      <c r="E139" s="136"/>
      <c r="F139" s="136"/>
      <c r="G139" s="136"/>
      <c r="H139" s="136"/>
      <c r="I139" s="136"/>
      <c r="J139" s="136"/>
      <c r="K139" s="136"/>
      <c r="L139" s="136"/>
      <c r="M139" s="136"/>
      <c r="N139" s="136"/>
      <c r="O139" s="136"/>
      <c r="P139" s="136"/>
      <c r="Q139" s="136"/>
    </row>
    <row r="140" spans="1:17">
      <c r="A140" s="136"/>
      <c r="B140" s="136"/>
      <c r="C140" s="136"/>
      <c r="D140" s="136"/>
      <c r="E140" s="136"/>
      <c r="F140" s="136"/>
      <c r="G140" s="136"/>
      <c r="H140" s="136"/>
      <c r="I140" s="136"/>
      <c r="J140" s="136"/>
      <c r="K140" s="136"/>
      <c r="L140" s="136"/>
      <c r="M140" s="136"/>
      <c r="N140" s="136"/>
      <c r="O140" s="136"/>
      <c r="P140" s="136"/>
      <c r="Q140" s="136"/>
    </row>
    <row r="141" spans="1:17">
      <c r="A141" s="136"/>
      <c r="B141" s="136"/>
      <c r="C141" s="136"/>
      <c r="D141" s="136"/>
      <c r="E141" s="136"/>
      <c r="F141" s="136"/>
      <c r="G141" s="136"/>
      <c r="H141" s="136"/>
      <c r="I141" s="136"/>
      <c r="J141" s="136"/>
      <c r="K141" s="136"/>
      <c r="L141" s="136"/>
      <c r="M141" s="136"/>
      <c r="N141" s="136"/>
      <c r="O141" s="136"/>
      <c r="P141" s="136"/>
      <c r="Q141" s="136"/>
    </row>
    <row r="142" spans="1:17">
      <c r="A142" s="136"/>
      <c r="B142" s="136"/>
      <c r="C142" s="136"/>
      <c r="D142" s="136"/>
      <c r="E142" s="136"/>
      <c r="F142" s="136"/>
      <c r="G142" s="136"/>
      <c r="H142" s="136"/>
      <c r="I142" s="136"/>
      <c r="J142" s="136"/>
      <c r="K142" s="136"/>
      <c r="L142" s="136"/>
      <c r="M142" s="136"/>
      <c r="N142" s="136"/>
      <c r="O142" s="136"/>
      <c r="P142" s="136"/>
      <c r="Q142" s="136"/>
    </row>
    <row r="143" spans="1:17">
      <c r="A143" s="136"/>
      <c r="B143" s="136"/>
      <c r="C143" s="136"/>
      <c r="D143" s="136"/>
      <c r="E143" s="136"/>
      <c r="F143" s="136"/>
      <c r="G143" s="136"/>
      <c r="H143" s="136"/>
      <c r="I143" s="136"/>
      <c r="J143" s="136"/>
      <c r="K143" s="136"/>
      <c r="L143" s="136"/>
      <c r="M143" s="136"/>
      <c r="N143" s="136"/>
      <c r="O143" s="136"/>
      <c r="P143" s="136"/>
      <c r="Q143" s="136"/>
    </row>
    <row r="144" spans="1:17">
      <c r="A144" s="136"/>
      <c r="B144" s="136"/>
      <c r="C144" s="136"/>
      <c r="D144" s="136"/>
      <c r="E144" s="136"/>
      <c r="F144" s="136"/>
      <c r="G144" s="136"/>
      <c r="H144" s="136"/>
      <c r="I144" s="136"/>
      <c r="J144" s="136"/>
      <c r="K144" s="136"/>
      <c r="L144" s="136"/>
      <c r="M144" s="136"/>
      <c r="N144" s="136"/>
      <c r="O144" s="136"/>
      <c r="P144" s="136"/>
      <c r="Q144" s="136"/>
    </row>
    <row r="145" spans="1:17">
      <c r="A145" s="136"/>
      <c r="B145" s="136"/>
      <c r="C145" s="136"/>
      <c r="D145" s="136"/>
      <c r="E145" s="136"/>
      <c r="F145" s="136"/>
      <c r="G145" s="136"/>
      <c r="H145" s="136"/>
      <c r="I145" s="136"/>
      <c r="J145" s="136"/>
      <c r="K145" s="136"/>
      <c r="L145" s="136"/>
      <c r="M145" s="136"/>
      <c r="N145" s="136"/>
      <c r="O145" s="136"/>
      <c r="P145" s="136"/>
      <c r="Q145" s="136"/>
    </row>
    <row r="146" spans="1:17">
      <c r="A146" s="136"/>
      <c r="B146" s="136"/>
      <c r="C146" s="136"/>
      <c r="D146" s="136"/>
      <c r="E146" s="136"/>
      <c r="F146" s="136"/>
      <c r="G146" s="136"/>
      <c r="H146" s="136"/>
      <c r="I146" s="136"/>
      <c r="J146" s="136"/>
      <c r="K146" s="136"/>
      <c r="L146" s="136"/>
      <c r="M146" s="136"/>
      <c r="N146" s="136"/>
      <c r="O146" s="136"/>
      <c r="P146" s="136"/>
      <c r="Q146" s="136"/>
    </row>
    <row r="147" spans="1:17">
      <c r="A147" s="136"/>
      <c r="B147" s="136"/>
      <c r="C147" s="136"/>
      <c r="D147" s="136"/>
      <c r="E147" s="136"/>
      <c r="F147" s="136"/>
      <c r="G147" s="136"/>
      <c r="H147" s="136"/>
      <c r="I147" s="136"/>
      <c r="J147" s="136"/>
      <c r="K147" s="136"/>
      <c r="L147" s="136"/>
      <c r="M147" s="136"/>
      <c r="N147" s="136"/>
      <c r="O147" s="136"/>
      <c r="P147" s="136"/>
      <c r="Q147" s="136"/>
    </row>
    <row r="148" spans="1:17">
      <c r="A148" s="136"/>
      <c r="B148" s="136"/>
      <c r="C148" s="136"/>
      <c r="D148" s="136"/>
      <c r="E148" s="136"/>
      <c r="F148" s="136"/>
      <c r="G148" s="136"/>
      <c r="H148" s="136"/>
      <c r="I148" s="136"/>
      <c r="J148" s="136"/>
      <c r="K148" s="136"/>
      <c r="L148" s="136"/>
      <c r="M148" s="136"/>
      <c r="N148" s="136"/>
      <c r="O148" s="136"/>
      <c r="P148" s="136"/>
      <c r="Q148" s="136"/>
    </row>
    <row r="149" spans="1:17">
      <c r="A149" s="136"/>
      <c r="B149" s="136"/>
      <c r="C149" s="136"/>
      <c r="D149" s="136"/>
      <c r="E149" s="136"/>
      <c r="F149" s="136"/>
      <c r="G149" s="136"/>
      <c r="H149" s="136"/>
      <c r="I149" s="136"/>
      <c r="J149" s="136"/>
      <c r="K149" s="136"/>
      <c r="L149" s="136"/>
      <c r="M149" s="136"/>
      <c r="N149" s="136"/>
      <c r="O149" s="136"/>
      <c r="P149" s="136"/>
      <c r="Q149" s="136"/>
    </row>
    <row r="150" spans="1:17">
      <c r="A150" s="136"/>
      <c r="B150" s="136"/>
      <c r="C150" s="136"/>
      <c r="D150" s="136"/>
      <c r="E150" s="136"/>
      <c r="F150" s="136"/>
      <c r="G150" s="136"/>
      <c r="H150" s="136"/>
      <c r="I150" s="136"/>
      <c r="J150" s="136"/>
      <c r="K150" s="136"/>
      <c r="L150" s="136"/>
      <c r="M150" s="136"/>
      <c r="N150" s="136"/>
      <c r="O150" s="136"/>
      <c r="P150" s="136"/>
      <c r="Q150" s="136"/>
    </row>
    <row r="151" spans="1:17">
      <c r="A151" s="136"/>
      <c r="B151" s="136"/>
      <c r="C151" s="136"/>
      <c r="D151" s="136"/>
      <c r="E151" s="136"/>
      <c r="F151" s="136"/>
      <c r="G151" s="136"/>
      <c r="H151" s="136"/>
      <c r="I151" s="136"/>
      <c r="J151" s="136"/>
      <c r="K151" s="136"/>
      <c r="L151" s="136"/>
      <c r="M151" s="136"/>
      <c r="N151" s="136"/>
      <c r="O151" s="136"/>
      <c r="P151" s="136"/>
      <c r="Q151" s="136"/>
    </row>
    <row r="152" spans="1:17">
      <c r="A152" s="136"/>
      <c r="B152" s="136"/>
      <c r="C152" s="136"/>
      <c r="D152" s="136"/>
      <c r="E152" s="136"/>
      <c r="F152" s="136"/>
      <c r="G152" s="136"/>
      <c r="H152" s="136"/>
      <c r="I152" s="136"/>
      <c r="J152" s="136"/>
      <c r="K152" s="136"/>
      <c r="L152" s="136"/>
      <c r="M152" s="136"/>
      <c r="N152" s="136"/>
      <c r="O152" s="136"/>
      <c r="P152" s="136"/>
      <c r="Q152" s="136"/>
    </row>
    <row r="153" spans="1:17">
      <c r="A153" s="136"/>
      <c r="B153" s="136"/>
      <c r="C153" s="136"/>
      <c r="D153" s="136"/>
      <c r="E153" s="136"/>
      <c r="F153" s="136"/>
      <c r="G153" s="136"/>
      <c r="H153" s="136"/>
      <c r="I153" s="136"/>
      <c r="J153" s="136"/>
      <c r="K153" s="136"/>
      <c r="L153" s="136"/>
      <c r="M153" s="136"/>
      <c r="N153" s="136"/>
      <c r="O153" s="136"/>
      <c r="P153" s="136"/>
      <c r="Q153" s="136"/>
    </row>
    <row r="154" spans="1:17">
      <c r="A154" s="136"/>
      <c r="B154" s="136"/>
      <c r="C154" s="136"/>
      <c r="D154" s="136"/>
      <c r="E154" s="136"/>
      <c r="F154" s="136"/>
      <c r="G154" s="136"/>
      <c r="H154" s="136"/>
      <c r="I154" s="136"/>
      <c r="J154" s="136"/>
      <c r="K154" s="136"/>
      <c r="L154" s="136"/>
      <c r="M154" s="136"/>
      <c r="N154" s="136"/>
      <c r="O154" s="136"/>
      <c r="P154" s="136"/>
      <c r="Q154" s="136"/>
    </row>
    <row r="155" spans="1:17">
      <c r="A155" s="136"/>
      <c r="B155" s="136"/>
      <c r="C155" s="136"/>
      <c r="D155" s="136"/>
      <c r="E155" s="136"/>
      <c r="F155" s="136"/>
      <c r="G155" s="136"/>
      <c r="H155" s="136"/>
      <c r="I155" s="136"/>
      <c r="J155" s="136"/>
      <c r="K155" s="136"/>
      <c r="L155" s="136"/>
      <c r="M155" s="136"/>
      <c r="N155" s="136"/>
      <c r="O155" s="136"/>
      <c r="P155" s="136"/>
      <c r="Q155" s="136"/>
    </row>
    <row r="156" spans="1:17">
      <c r="A156" s="136"/>
      <c r="B156" s="136"/>
      <c r="C156" s="136"/>
      <c r="D156" s="136"/>
      <c r="E156" s="136"/>
      <c r="F156" s="136"/>
      <c r="G156" s="136"/>
      <c r="H156" s="136"/>
      <c r="I156" s="136"/>
      <c r="J156" s="136"/>
      <c r="K156" s="136"/>
      <c r="L156" s="136"/>
      <c r="M156" s="136"/>
      <c r="N156" s="136"/>
      <c r="O156" s="136"/>
      <c r="P156" s="136"/>
      <c r="Q156" s="136"/>
    </row>
    <row r="157" spans="1:17">
      <c r="A157" s="136"/>
      <c r="B157" s="136"/>
      <c r="C157" s="136"/>
      <c r="D157" s="136"/>
      <c r="E157" s="136"/>
      <c r="F157" s="136"/>
      <c r="G157" s="136"/>
      <c r="H157" s="136"/>
      <c r="I157" s="136"/>
      <c r="J157" s="136"/>
      <c r="K157" s="136"/>
      <c r="L157" s="136"/>
      <c r="M157" s="136"/>
      <c r="N157" s="136"/>
      <c r="O157" s="136"/>
      <c r="P157" s="136"/>
      <c r="Q157" s="136"/>
    </row>
    <row r="158" spans="1:17">
      <c r="A158" s="136"/>
      <c r="B158" s="136"/>
      <c r="C158" s="136"/>
      <c r="D158" s="136"/>
      <c r="E158" s="136"/>
      <c r="F158" s="136"/>
      <c r="G158" s="136"/>
      <c r="H158" s="136"/>
      <c r="I158" s="136"/>
      <c r="J158" s="136"/>
      <c r="K158" s="136"/>
      <c r="L158" s="136"/>
      <c r="M158" s="136"/>
      <c r="N158" s="136"/>
      <c r="O158" s="136"/>
      <c r="P158" s="136"/>
      <c r="Q158" s="136"/>
    </row>
    <row r="159" spans="1:17">
      <c r="A159" s="136"/>
      <c r="B159" s="136"/>
      <c r="C159" s="136"/>
      <c r="D159" s="136"/>
      <c r="E159" s="136"/>
      <c r="F159" s="136"/>
      <c r="G159" s="136"/>
      <c r="H159" s="136"/>
      <c r="I159" s="136"/>
      <c r="J159" s="136"/>
      <c r="K159" s="136"/>
      <c r="L159" s="136"/>
      <c r="M159" s="136"/>
      <c r="N159" s="136"/>
      <c r="O159" s="136"/>
      <c r="P159" s="136"/>
      <c r="Q159" s="136"/>
    </row>
    <row r="160" spans="1:17">
      <c r="A160" s="136"/>
      <c r="B160" s="136"/>
      <c r="C160" s="136"/>
      <c r="D160" s="136"/>
      <c r="E160" s="136"/>
      <c r="F160" s="136"/>
      <c r="G160" s="136"/>
      <c r="H160" s="136"/>
      <c r="I160" s="136"/>
      <c r="J160" s="136"/>
      <c r="K160" s="136"/>
      <c r="L160" s="136"/>
      <c r="M160" s="136"/>
      <c r="N160" s="136"/>
      <c r="O160" s="136"/>
      <c r="P160" s="136"/>
      <c r="Q160" s="136"/>
    </row>
    <row r="161" spans="1:17">
      <c r="A161" s="136"/>
      <c r="B161" s="136"/>
      <c r="C161" s="136"/>
      <c r="D161" s="136"/>
      <c r="E161" s="136"/>
      <c r="F161" s="136"/>
      <c r="G161" s="136"/>
      <c r="H161" s="136"/>
      <c r="I161" s="136"/>
      <c r="J161" s="136"/>
      <c r="K161" s="136"/>
      <c r="L161" s="136"/>
      <c r="M161" s="136"/>
      <c r="N161" s="136"/>
      <c r="O161" s="136"/>
      <c r="P161" s="136"/>
      <c r="Q161" s="136"/>
    </row>
    <row r="162" spans="1:17">
      <c r="A162" s="136"/>
      <c r="B162" s="136"/>
      <c r="C162" s="136"/>
      <c r="D162" s="136"/>
      <c r="E162" s="136"/>
      <c r="F162" s="136"/>
      <c r="G162" s="136"/>
      <c r="H162" s="136"/>
      <c r="I162" s="136"/>
      <c r="J162" s="136"/>
      <c r="K162" s="136"/>
      <c r="L162" s="136"/>
      <c r="M162" s="136"/>
      <c r="N162" s="136"/>
      <c r="O162" s="136"/>
      <c r="P162" s="136"/>
      <c r="Q162" s="136"/>
    </row>
    <row r="163" spans="1:17">
      <c r="A163" s="136"/>
      <c r="B163" s="136"/>
      <c r="C163" s="136"/>
      <c r="D163" s="136"/>
      <c r="E163" s="136"/>
      <c r="F163" s="136"/>
      <c r="G163" s="136"/>
      <c r="H163" s="136"/>
      <c r="I163" s="136"/>
      <c r="J163" s="136"/>
      <c r="K163" s="136"/>
      <c r="L163" s="136"/>
      <c r="M163" s="136"/>
      <c r="N163" s="136"/>
      <c r="O163" s="136"/>
      <c r="P163" s="136"/>
      <c r="Q163" s="136"/>
    </row>
    <row r="164" spans="1:17">
      <c r="A164" s="136"/>
      <c r="B164" s="136"/>
      <c r="C164" s="136"/>
      <c r="D164" s="136"/>
      <c r="E164" s="136"/>
      <c r="F164" s="136"/>
      <c r="G164" s="136"/>
      <c r="H164" s="136"/>
      <c r="I164" s="136"/>
      <c r="J164" s="136"/>
      <c r="K164" s="136"/>
      <c r="L164" s="136"/>
      <c r="M164" s="136"/>
      <c r="N164" s="136"/>
      <c r="O164" s="136"/>
      <c r="P164" s="136"/>
      <c r="Q164" s="136"/>
    </row>
    <row r="165" spans="1:17">
      <c r="A165" s="136"/>
      <c r="B165" s="136"/>
      <c r="C165" s="136"/>
      <c r="D165" s="136"/>
      <c r="E165" s="136"/>
      <c r="F165" s="136"/>
      <c r="G165" s="136"/>
      <c r="H165" s="136"/>
      <c r="I165" s="136"/>
      <c r="J165" s="136"/>
      <c r="K165" s="136"/>
      <c r="L165" s="136"/>
      <c r="M165" s="136"/>
      <c r="N165" s="136"/>
      <c r="O165" s="136"/>
      <c r="P165" s="136"/>
      <c r="Q165" s="136"/>
    </row>
    <row r="166" spans="1:17">
      <c r="A166" s="136"/>
      <c r="B166" s="136"/>
      <c r="C166" s="136"/>
      <c r="D166" s="136"/>
      <c r="E166" s="136"/>
      <c r="F166" s="136"/>
      <c r="G166" s="136"/>
      <c r="H166" s="136"/>
      <c r="I166" s="136"/>
      <c r="J166" s="136"/>
      <c r="K166" s="136"/>
      <c r="L166" s="136"/>
      <c r="M166" s="136"/>
      <c r="N166" s="136"/>
      <c r="O166" s="136"/>
      <c r="P166" s="136"/>
      <c r="Q166" s="136"/>
    </row>
    <row r="167" spans="1:17">
      <c r="A167" s="136"/>
      <c r="B167" s="136"/>
      <c r="C167" s="136"/>
      <c r="D167" s="136"/>
      <c r="E167" s="136"/>
      <c r="F167" s="136"/>
      <c r="G167" s="136"/>
      <c r="H167" s="136"/>
      <c r="I167" s="136"/>
      <c r="J167" s="136"/>
      <c r="K167" s="136"/>
      <c r="L167" s="136"/>
      <c r="M167" s="136"/>
      <c r="N167" s="136"/>
      <c r="O167" s="136"/>
      <c r="P167" s="136"/>
      <c r="Q167" s="136"/>
    </row>
    <row r="168" spans="1:17">
      <c r="A168" s="136"/>
      <c r="B168" s="136"/>
      <c r="C168" s="136"/>
      <c r="D168" s="136"/>
      <c r="E168" s="136"/>
      <c r="F168" s="136"/>
      <c r="G168" s="136"/>
      <c r="H168" s="136"/>
      <c r="I168" s="136"/>
      <c r="J168" s="136"/>
      <c r="K168" s="136"/>
      <c r="L168" s="136"/>
      <c r="M168" s="136"/>
      <c r="N168" s="136"/>
      <c r="O168" s="136"/>
      <c r="P168" s="136"/>
      <c r="Q168" s="136"/>
    </row>
    <row r="169" spans="1:17">
      <c r="A169" s="136"/>
      <c r="B169" s="136"/>
      <c r="C169" s="136"/>
      <c r="D169" s="136"/>
      <c r="E169" s="136"/>
      <c r="F169" s="136"/>
      <c r="G169" s="136"/>
      <c r="H169" s="136"/>
      <c r="I169" s="136"/>
      <c r="J169" s="136"/>
      <c r="K169" s="136"/>
      <c r="L169" s="136"/>
      <c r="M169" s="136"/>
      <c r="N169" s="136"/>
      <c r="O169" s="136"/>
      <c r="P169" s="136"/>
      <c r="Q169" s="136"/>
    </row>
    <row r="170" spans="1:17">
      <c r="A170" s="136"/>
      <c r="B170" s="136"/>
      <c r="C170" s="136"/>
      <c r="D170" s="136"/>
      <c r="E170" s="136"/>
      <c r="F170" s="136"/>
      <c r="G170" s="136"/>
      <c r="H170" s="136"/>
      <c r="I170" s="136"/>
      <c r="J170" s="136"/>
      <c r="K170" s="136"/>
      <c r="L170" s="136"/>
      <c r="M170" s="136"/>
      <c r="N170" s="136"/>
      <c r="O170" s="136"/>
      <c r="P170" s="136"/>
      <c r="Q170" s="136"/>
    </row>
    <row r="171" spans="1:17">
      <c r="A171" s="136"/>
      <c r="B171" s="136"/>
      <c r="C171" s="136"/>
      <c r="D171" s="136"/>
      <c r="E171" s="136"/>
      <c r="F171" s="136"/>
      <c r="G171" s="136"/>
      <c r="H171" s="136"/>
      <c r="I171" s="136"/>
      <c r="J171" s="136"/>
      <c r="K171" s="136"/>
      <c r="L171" s="136"/>
      <c r="M171" s="136"/>
      <c r="N171" s="136"/>
      <c r="O171" s="136"/>
      <c r="P171" s="136"/>
      <c r="Q171" s="136"/>
    </row>
    <row r="172" spans="1:17">
      <c r="A172" s="136"/>
      <c r="B172" s="136"/>
      <c r="C172" s="136"/>
      <c r="D172" s="136"/>
      <c r="E172" s="136"/>
      <c r="F172" s="136"/>
      <c r="G172" s="136"/>
      <c r="H172" s="136"/>
      <c r="I172" s="136"/>
      <c r="J172" s="136"/>
      <c r="K172" s="136"/>
      <c r="L172" s="136"/>
      <c r="M172" s="136"/>
      <c r="N172" s="136"/>
      <c r="O172" s="136"/>
      <c r="P172" s="136"/>
      <c r="Q172" s="136"/>
    </row>
    <row r="173" spans="1:17">
      <c r="A173" s="136"/>
      <c r="B173" s="136"/>
      <c r="C173" s="136"/>
      <c r="D173" s="136"/>
      <c r="E173" s="136"/>
      <c r="F173" s="136"/>
      <c r="G173" s="136"/>
      <c r="H173" s="136"/>
      <c r="I173" s="136"/>
      <c r="J173" s="136"/>
      <c r="K173" s="136"/>
      <c r="L173" s="136"/>
      <c r="M173" s="136"/>
      <c r="N173" s="136"/>
      <c r="O173" s="136"/>
      <c r="P173" s="136"/>
      <c r="Q173" s="136"/>
    </row>
    <row r="174" spans="1:17">
      <c r="A174" s="136"/>
      <c r="B174" s="136"/>
      <c r="C174" s="136"/>
      <c r="D174" s="136"/>
      <c r="E174" s="136"/>
      <c r="F174" s="136"/>
      <c r="G174" s="136"/>
      <c r="H174" s="136"/>
      <c r="I174" s="136"/>
      <c r="J174" s="136"/>
      <c r="K174" s="136"/>
      <c r="L174" s="136"/>
      <c r="M174" s="136"/>
      <c r="N174" s="136"/>
      <c r="O174" s="136"/>
      <c r="P174" s="136"/>
      <c r="Q174" s="136"/>
    </row>
    <row r="175" spans="1:17">
      <c r="A175" s="136"/>
      <c r="B175" s="136"/>
      <c r="C175" s="136"/>
      <c r="D175" s="136"/>
      <c r="E175" s="136"/>
      <c r="F175" s="136"/>
      <c r="G175" s="136"/>
      <c r="H175" s="136"/>
      <c r="I175" s="136"/>
      <c r="J175" s="136"/>
      <c r="K175" s="136"/>
      <c r="L175" s="136"/>
      <c r="M175" s="136"/>
      <c r="N175" s="136"/>
      <c r="O175" s="136"/>
      <c r="P175" s="136"/>
      <c r="Q175" s="136"/>
    </row>
    <row r="176" spans="1:17">
      <c r="A176" s="136"/>
      <c r="B176" s="136"/>
      <c r="C176" s="136"/>
      <c r="D176" s="136"/>
      <c r="E176" s="136"/>
      <c r="F176" s="136"/>
      <c r="G176" s="136"/>
      <c r="H176" s="136"/>
      <c r="I176" s="136"/>
      <c r="J176" s="136"/>
      <c r="K176" s="136"/>
      <c r="L176" s="136"/>
      <c r="M176" s="136"/>
      <c r="N176" s="136"/>
      <c r="O176" s="136"/>
      <c r="P176" s="136"/>
      <c r="Q176" s="136"/>
    </row>
    <row r="177" spans="1:17">
      <c r="A177" s="136"/>
      <c r="B177" s="136"/>
      <c r="C177" s="136"/>
      <c r="D177" s="136"/>
      <c r="E177" s="136"/>
      <c r="F177" s="136"/>
      <c r="G177" s="136"/>
      <c r="H177" s="136"/>
      <c r="I177" s="136"/>
      <c r="J177" s="136"/>
      <c r="K177" s="136"/>
      <c r="L177" s="136"/>
      <c r="M177" s="136"/>
      <c r="N177" s="136"/>
      <c r="O177" s="136"/>
      <c r="P177" s="136"/>
      <c r="Q177" s="136"/>
    </row>
    <row r="178" spans="1:17">
      <c r="A178" s="136"/>
      <c r="B178" s="136"/>
      <c r="C178" s="136"/>
      <c r="D178" s="136"/>
      <c r="E178" s="136"/>
      <c r="F178" s="136"/>
      <c r="G178" s="136"/>
      <c r="H178" s="136"/>
      <c r="I178" s="136"/>
      <c r="J178" s="136"/>
      <c r="K178" s="136"/>
      <c r="L178" s="136"/>
      <c r="M178" s="136"/>
      <c r="N178" s="136"/>
      <c r="O178" s="136"/>
      <c r="P178" s="136"/>
      <c r="Q178" s="136"/>
    </row>
    <row r="179" spans="1:17">
      <c r="A179" s="136"/>
      <c r="B179" s="136"/>
      <c r="C179" s="136"/>
      <c r="D179" s="136"/>
      <c r="E179" s="136"/>
      <c r="F179" s="136"/>
      <c r="G179" s="136"/>
      <c r="H179" s="136"/>
      <c r="I179" s="136"/>
      <c r="J179" s="136"/>
      <c r="K179" s="136"/>
      <c r="L179" s="136"/>
      <c r="M179" s="136"/>
      <c r="N179" s="136"/>
      <c r="O179" s="136"/>
      <c r="P179" s="136"/>
      <c r="Q179" s="136"/>
    </row>
    <row r="180" spans="1:17">
      <c r="A180" s="136"/>
      <c r="B180" s="136"/>
      <c r="C180" s="136"/>
      <c r="D180" s="136"/>
      <c r="E180" s="136"/>
      <c r="F180" s="136"/>
      <c r="G180" s="136"/>
      <c r="H180" s="136"/>
      <c r="I180" s="136"/>
      <c r="J180" s="136"/>
      <c r="K180" s="136"/>
      <c r="L180" s="136"/>
      <c r="M180" s="136"/>
      <c r="N180" s="136"/>
      <c r="O180" s="136"/>
      <c r="P180" s="136"/>
      <c r="Q180" s="136"/>
    </row>
    <row r="181" spans="1:17">
      <c r="A181" s="136"/>
      <c r="B181" s="136"/>
      <c r="C181" s="136"/>
      <c r="D181" s="136"/>
      <c r="E181" s="136"/>
      <c r="F181" s="136"/>
      <c r="G181" s="136"/>
      <c r="H181" s="136"/>
      <c r="I181" s="136"/>
      <c r="J181" s="136"/>
      <c r="K181" s="136"/>
      <c r="L181" s="136"/>
      <c r="M181" s="136"/>
      <c r="N181" s="136"/>
      <c r="O181" s="136"/>
      <c r="P181" s="136"/>
      <c r="Q181" s="136"/>
    </row>
    <row r="182" spans="1:17">
      <c r="A182" s="136"/>
      <c r="B182" s="136"/>
      <c r="C182" s="136"/>
      <c r="D182" s="136"/>
      <c r="E182" s="136"/>
      <c r="F182" s="136"/>
      <c r="G182" s="136"/>
      <c r="H182" s="136"/>
      <c r="I182" s="136"/>
      <c r="J182" s="136"/>
      <c r="K182" s="136"/>
      <c r="L182" s="136"/>
      <c r="M182" s="136"/>
      <c r="N182" s="136"/>
      <c r="O182" s="136"/>
      <c r="P182" s="136"/>
      <c r="Q182" s="136"/>
    </row>
    <row r="183" spans="1:17">
      <c r="A183" s="136"/>
      <c r="B183" s="136"/>
      <c r="C183" s="136"/>
      <c r="D183" s="136"/>
      <c r="E183" s="136"/>
      <c r="F183" s="136"/>
      <c r="G183" s="136"/>
      <c r="H183" s="136"/>
      <c r="I183" s="136"/>
      <c r="J183" s="136"/>
      <c r="K183" s="136"/>
      <c r="L183" s="136"/>
      <c r="M183" s="136"/>
      <c r="N183" s="136"/>
      <c r="O183" s="136"/>
      <c r="P183" s="136"/>
      <c r="Q183" s="136"/>
    </row>
    <row r="184" spans="1:17">
      <c r="A184" s="136"/>
      <c r="B184" s="136"/>
      <c r="C184" s="136"/>
      <c r="D184" s="136"/>
      <c r="E184" s="136"/>
      <c r="F184" s="136"/>
      <c r="G184" s="136"/>
      <c r="H184" s="136"/>
      <c r="I184" s="136"/>
      <c r="J184" s="136"/>
      <c r="K184" s="136"/>
      <c r="L184" s="136"/>
      <c r="M184" s="136"/>
      <c r="N184" s="136"/>
      <c r="O184" s="136"/>
      <c r="P184" s="136"/>
      <c r="Q184" s="136"/>
    </row>
    <row r="185" spans="1:17">
      <c r="A185" s="136"/>
      <c r="B185" s="136"/>
      <c r="C185" s="136"/>
      <c r="D185" s="136"/>
      <c r="E185" s="136"/>
      <c r="F185" s="136"/>
      <c r="G185" s="136"/>
      <c r="H185" s="136"/>
      <c r="I185" s="136"/>
      <c r="J185" s="136"/>
      <c r="K185" s="136"/>
      <c r="L185" s="136"/>
      <c r="M185" s="136"/>
      <c r="N185" s="136"/>
      <c r="O185" s="136"/>
      <c r="P185" s="136"/>
      <c r="Q185" s="136"/>
    </row>
    <row r="186" spans="1:17">
      <c r="A186" s="136"/>
      <c r="B186" s="136"/>
      <c r="C186" s="136"/>
      <c r="D186" s="136"/>
      <c r="E186" s="136"/>
      <c r="F186" s="136"/>
      <c r="G186" s="136"/>
      <c r="H186" s="136"/>
      <c r="I186" s="136"/>
      <c r="J186" s="136"/>
      <c r="K186" s="136"/>
      <c r="L186" s="136"/>
      <c r="M186" s="136"/>
      <c r="N186" s="136"/>
      <c r="O186" s="136"/>
      <c r="P186" s="136"/>
      <c r="Q186" s="136"/>
    </row>
    <row r="187" spans="1:17">
      <c r="A187" s="136"/>
      <c r="B187" s="136"/>
      <c r="C187" s="136"/>
      <c r="D187" s="136"/>
      <c r="E187" s="136"/>
      <c r="F187" s="136"/>
      <c r="G187" s="136"/>
      <c r="H187" s="136"/>
      <c r="I187" s="136"/>
      <c r="J187" s="136"/>
      <c r="K187" s="136"/>
      <c r="L187" s="136"/>
      <c r="M187" s="136"/>
      <c r="N187" s="136"/>
      <c r="O187" s="136"/>
      <c r="P187" s="136"/>
      <c r="Q187" s="136"/>
    </row>
    <row r="188" spans="1:17">
      <c r="A188" s="136"/>
      <c r="B188" s="136"/>
      <c r="C188" s="136"/>
      <c r="D188" s="136"/>
      <c r="E188" s="136"/>
      <c r="F188" s="136"/>
      <c r="G188" s="136"/>
      <c r="H188" s="136"/>
      <c r="I188" s="136"/>
      <c r="J188" s="136"/>
      <c r="K188" s="136"/>
      <c r="L188" s="136"/>
      <c r="M188" s="136"/>
      <c r="N188" s="136"/>
      <c r="O188" s="136"/>
      <c r="P188" s="136"/>
      <c r="Q188" s="136"/>
    </row>
    <row r="189" spans="1:17">
      <c r="A189" s="136"/>
      <c r="B189" s="136"/>
      <c r="C189" s="136"/>
      <c r="D189" s="136"/>
      <c r="E189" s="136"/>
      <c r="F189" s="136"/>
      <c r="G189" s="136"/>
      <c r="H189" s="136"/>
      <c r="I189" s="136"/>
      <c r="J189" s="136"/>
      <c r="K189" s="136"/>
      <c r="L189" s="136"/>
      <c r="M189" s="136"/>
      <c r="N189" s="136"/>
      <c r="O189" s="136"/>
      <c r="P189" s="136"/>
      <c r="Q189" s="136"/>
    </row>
    <row r="190" spans="1:17">
      <c r="A190" s="136"/>
      <c r="B190" s="136"/>
      <c r="C190" s="136"/>
      <c r="D190" s="136"/>
      <c r="E190" s="136"/>
      <c r="F190" s="136"/>
      <c r="G190" s="136"/>
      <c r="H190" s="136"/>
      <c r="I190" s="136"/>
      <c r="J190" s="136"/>
      <c r="K190" s="136"/>
      <c r="L190" s="136"/>
      <c r="M190" s="136"/>
      <c r="N190" s="136"/>
      <c r="O190" s="136"/>
      <c r="P190" s="136"/>
      <c r="Q190" s="136"/>
    </row>
    <row r="191" spans="1:17">
      <c r="A191" s="136"/>
      <c r="B191" s="136"/>
      <c r="C191" s="136"/>
      <c r="D191" s="136"/>
      <c r="E191" s="136"/>
      <c r="F191" s="136"/>
      <c r="G191" s="136"/>
      <c r="H191" s="136"/>
      <c r="I191" s="136"/>
      <c r="J191" s="136"/>
      <c r="K191" s="136"/>
      <c r="L191" s="136"/>
      <c r="M191" s="136"/>
      <c r="N191" s="136"/>
      <c r="O191" s="136"/>
      <c r="P191" s="136"/>
      <c r="Q191" s="136"/>
    </row>
    <row r="192" spans="1:17">
      <c r="A192" s="136"/>
      <c r="B192" s="136"/>
      <c r="C192" s="136"/>
      <c r="D192" s="136"/>
      <c r="E192" s="136"/>
      <c r="F192" s="136"/>
      <c r="G192" s="136"/>
      <c r="H192" s="136"/>
      <c r="I192" s="136"/>
      <c r="J192" s="136"/>
      <c r="K192" s="136"/>
      <c r="L192" s="136"/>
      <c r="M192" s="136"/>
      <c r="N192" s="136"/>
      <c r="O192" s="136"/>
      <c r="P192" s="136"/>
      <c r="Q192" s="136"/>
    </row>
    <row r="193" spans="1:17">
      <c r="A193" s="136"/>
      <c r="B193" s="136"/>
      <c r="C193" s="136"/>
      <c r="D193" s="136"/>
      <c r="E193" s="136"/>
      <c r="F193" s="136"/>
      <c r="G193" s="136"/>
      <c r="H193" s="136"/>
      <c r="I193" s="136"/>
      <c r="J193" s="136"/>
      <c r="K193" s="136"/>
      <c r="L193" s="136"/>
      <c r="M193" s="136"/>
      <c r="N193" s="136"/>
      <c r="O193" s="136"/>
      <c r="P193" s="136"/>
      <c r="Q193" s="136"/>
    </row>
    <row r="194" spans="1:17">
      <c r="A194" s="136"/>
      <c r="B194" s="136"/>
      <c r="C194" s="136"/>
      <c r="D194" s="136"/>
      <c r="E194" s="136"/>
      <c r="F194" s="136"/>
      <c r="G194" s="136"/>
      <c r="H194" s="136"/>
      <c r="I194" s="136"/>
      <c r="J194" s="136"/>
      <c r="K194" s="136"/>
      <c r="L194" s="136"/>
      <c r="M194" s="136"/>
      <c r="N194" s="136"/>
      <c r="O194" s="136"/>
      <c r="P194" s="136"/>
      <c r="Q194" s="136"/>
    </row>
    <row r="195" spans="1:17">
      <c r="A195" s="136"/>
      <c r="B195" s="136"/>
      <c r="C195" s="136"/>
      <c r="D195" s="136"/>
      <c r="E195" s="136"/>
      <c r="F195" s="136"/>
      <c r="G195" s="136"/>
      <c r="H195" s="136"/>
      <c r="I195" s="136"/>
      <c r="J195" s="136"/>
      <c r="K195" s="136"/>
      <c r="L195" s="136"/>
      <c r="M195" s="136"/>
      <c r="N195" s="136"/>
      <c r="O195" s="136"/>
      <c r="P195" s="136"/>
      <c r="Q195" s="136"/>
    </row>
    <row r="196" spans="1:17">
      <c r="A196" s="136"/>
      <c r="B196" s="136"/>
      <c r="C196" s="136"/>
      <c r="D196" s="136"/>
      <c r="E196" s="136"/>
      <c r="F196" s="136"/>
      <c r="G196" s="136"/>
      <c r="H196" s="136"/>
      <c r="I196" s="136"/>
      <c r="J196" s="136"/>
      <c r="K196" s="136"/>
      <c r="L196" s="136"/>
      <c r="M196" s="136"/>
      <c r="N196" s="136"/>
      <c r="O196" s="136"/>
      <c r="P196" s="136"/>
      <c r="Q196" s="136"/>
    </row>
    <row r="197" spans="1:17">
      <c r="A197" s="136"/>
      <c r="B197" s="136"/>
      <c r="C197" s="136"/>
      <c r="D197" s="136"/>
      <c r="E197" s="136"/>
      <c r="F197" s="136"/>
      <c r="G197" s="136"/>
      <c r="H197" s="136"/>
      <c r="I197" s="136"/>
      <c r="J197" s="136"/>
      <c r="K197" s="136"/>
      <c r="L197" s="136"/>
      <c r="M197" s="136"/>
      <c r="N197" s="136"/>
      <c r="O197" s="136"/>
      <c r="P197" s="136"/>
      <c r="Q197" s="136"/>
    </row>
    <row r="198" spans="1:17">
      <c r="A198" s="136"/>
      <c r="B198" s="136"/>
      <c r="C198" s="136"/>
      <c r="D198" s="136"/>
      <c r="E198" s="136"/>
      <c r="F198" s="136"/>
      <c r="G198" s="136"/>
      <c r="H198" s="136"/>
      <c r="I198" s="136"/>
      <c r="J198" s="136"/>
      <c r="K198" s="136"/>
      <c r="L198" s="136"/>
      <c r="M198" s="136"/>
      <c r="N198" s="136"/>
      <c r="O198" s="136"/>
      <c r="P198" s="136"/>
      <c r="Q198" s="136"/>
    </row>
    <row r="199" spans="1:17">
      <c r="A199" s="136"/>
      <c r="B199" s="136"/>
      <c r="C199" s="136"/>
      <c r="D199" s="136"/>
      <c r="E199" s="136"/>
      <c r="F199" s="136"/>
      <c r="G199" s="136"/>
      <c r="H199" s="136"/>
      <c r="I199" s="136"/>
      <c r="J199" s="136"/>
      <c r="K199" s="136"/>
      <c r="L199" s="136"/>
      <c r="M199" s="136"/>
      <c r="N199" s="136"/>
      <c r="O199" s="136"/>
      <c r="P199" s="136"/>
      <c r="Q199" s="136"/>
    </row>
    <row r="200" spans="1:17">
      <c r="A200" s="136"/>
      <c r="B200" s="136"/>
      <c r="C200" s="136"/>
      <c r="D200" s="136"/>
      <c r="E200" s="136"/>
      <c r="F200" s="136"/>
      <c r="G200" s="136"/>
      <c r="H200" s="136"/>
      <c r="I200" s="136"/>
      <c r="J200" s="136"/>
      <c r="K200" s="136"/>
      <c r="L200" s="136"/>
      <c r="M200" s="136"/>
      <c r="N200" s="136"/>
      <c r="O200" s="136"/>
      <c r="P200" s="136"/>
      <c r="Q200" s="136"/>
    </row>
    <row r="201" spans="1:17">
      <c r="A201" s="136"/>
      <c r="B201" s="136"/>
      <c r="C201" s="136"/>
      <c r="D201" s="136"/>
      <c r="E201" s="136"/>
      <c r="F201" s="136"/>
      <c r="G201" s="136"/>
      <c r="H201" s="136"/>
      <c r="I201" s="136"/>
      <c r="J201" s="136"/>
      <c r="K201" s="136"/>
      <c r="L201" s="136"/>
      <c r="M201" s="136"/>
      <c r="N201" s="136"/>
      <c r="O201" s="136"/>
      <c r="P201" s="136"/>
      <c r="Q201" s="136"/>
    </row>
    <row r="202" spans="1:17">
      <c r="A202" s="136"/>
      <c r="B202" s="136"/>
      <c r="C202" s="136"/>
      <c r="D202" s="136"/>
      <c r="E202" s="136"/>
      <c r="F202" s="136"/>
      <c r="G202" s="136"/>
      <c r="H202" s="136"/>
      <c r="I202" s="136"/>
      <c r="J202" s="136"/>
      <c r="K202" s="136"/>
      <c r="L202" s="136"/>
      <c r="M202" s="136"/>
      <c r="N202" s="136"/>
      <c r="O202" s="136"/>
      <c r="P202" s="136"/>
      <c r="Q202" s="136"/>
    </row>
    <row r="203" spans="1:17">
      <c r="A203" s="136"/>
      <c r="B203" s="136"/>
      <c r="C203" s="136"/>
      <c r="D203" s="136"/>
      <c r="E203" s="136"/>
      <c r="F203" s="136"/>
      <c r="G203" s="136"/>
      <c r="H203" s="136"/>
      <c r="I203" s="136"/>
      <c r="J203" s="136"/>
      <c r="K203" s="136"/>
      <c r="L203" s="136"/>
      <c r="M203" s="136"/>
      <c r="N203" s="136"/>
      <c r="O203" s="136"/>
      <c r="P203" s="136"/>
      <c r="Q203" s="136"/>
    </row>
    <row r="204" spans="1:17">
      <c r="A204" s="136"/>
      <c r="B204" s="136"/>
      <c r="C204" s="136"/>
      <c r="D204" s="136"/>
      <c r="E204" s="136"/>
      <c r="F204" s="136"/>
      <c r="G204" s="136"/>
      <c r="H204" s="136"/>
      <c r="I204" s="136"/>
      <c r="J204" s="136"/>
      <c r="K204" s="136"/>
      <c r="L204" s="136"/>
      <c r="M204" s="136"/>
      <c r="N204" s="136"/>
      <c r="O204" s="136"/>
      <c r="P204" s="136"/>
      <c r="Q204" s="136"/>
    </row>
    <row r="205" spans="1:17">
      <c r="A205" s="136"/>
      <c r="B205" s="136"/>
      <c r="C205" s="136"/>
      <c r="D205" s="136"/>
      <c r="E205" s="136"/>
      <c r="F205" s="136"/>
      <c r="G205" s="136"/>
      <c r="H205" s="136"/>
      <c r="I205" s="136"/>
      <c r="J205" s="136"/>
      <c r="K205" s="136"/>
      <c r="L205" s="136"/>
      <c r="M205" s="136"/>
      <c r="N205" s="136"/>
      <c r="O205" s="136"/>
      <c r="P205" s="136"/>
      <c r="Q205" s="136"/>
    </row>
    <row r="206" spans="1:17">
      <c r="A206" s="136"/>
      <c r="B206" s="136"/>
      <c r="C206" s="136"/>
      <c r="D206" s="136"/>
      <c r="E206" s="136"/>
      <c r="F206" s="136"/>
      <c r="G206" s="136"/>
      <c r="H206" s="136"/>
      <c r="I206" s="136"/>
      <c r="J206" s="136"/>
      <c r="K206" s="136"/>
      <c r="L206" s="136"/>
      <c r="M206" s="136"/>
      <c r="N206" s="136"/>
      <c r="O206" s="136"/>
      <c r="P206" s="136"/>
      <c r="Q206" s="136"/>
    </row>
    <row r="207" spans="1:17">
      <c r="A207" s="136"/>
      <c r="B207" s="136"/>
      <c r="C207" s="136"/>
      <c r="D207" s="136"/>
      <c r="E207" s="136"/>
      <c r="F207" s="136"/>
      <c r="G207" s="136"/>
      <c r="H207" s="136"/>
      <c r="I207" s="136"/>
      <c r="J207" s="136"/>
      <c r="K207" s="136"/>
      <c r="L207" s="136"/>
      <c r="M207" s="136"/>
      <c r="N207" s="136"/>
      <c r="O207" s="136"/>
      <c r="P207" s="136"/>
      <c r="Q207" s="136"/>
    </row>
    <row r="208" spans="1:17">
      <c r="A208" s="136"/>
      <c r="B208" s="136"/>
      <c r="C208" s="136"/>
      <c r="D208" s="136"/>
      <c r="E208" s="136"/>
      <c r="F208" s="136"/>
      <c r="G208" s="136"/>
      <c r="H208" s="136"/>
      <c r="I208" s="136"/>
      <c r="J208" s="136"/>
      <c r="K208" s="136"/>
      <c r="L208" s="136"/>
      <c r="M208" s="136"/>
      <c r="N208" s="136"/>
      <c r="O208" s="136"/>
      <c r="P208" s="136"/>
      <c r="Q208" s="136"/>
    </row>
    <row r="209" spans="1:17">
      <c r="A209" s="136"/>
      <c r="B209" s="136"/>
      <c r="C209" s="136"/>
      <c r="D209" s="136"/>
      <c r="E209" s="136"/>
      <c r="F209" s="136"/>
      <c r="G209" s="136"/>
      <c r="H209" s="136"/>
      <c r="I209" s="136"/>
      <c r="J209" s="136"/>
      <c r="K209" s="136"/>
      <c r="L209" s="136"/>
      <c r="M209" s="136"/>
      <c r="N209" s="136"/>
      <c r="O209" s="136"/>
      <c r="P209" s="136"/>
      <c r="Q209" s="136"/>
    </row>
    <row r="210" spans="1:17">
      <c r="A210" s="136"/>
      <c r="B210" s="136"/>
      <c r="C210" s="136"/>
      <c r="D210" s="136"/>
      <c r="E210" s="136"/>
      <c r="F210" s="136"/>
      <c r="G210" s="136"/>
      <c r="H210" s="136"/>
      <c r="I210" s="136"/>
      <c r="J210" s="136"/>
      <c r="K210" s="136"/>
      <c r="L210" s="136"/>
      <c r="M210" s="136"/>
      <c r="N210" s="136"/>
      <c r="O210" s="136"/>
      <c r="P210" s="136"/>
      <c r="Q210" s="136"/>
    </row>
    <row r="211" spans="1:17">
      <c r="A211" s="136"/>
      <c r="B211" s="136"/>
      <c r="C211" s="136"/>
      <c r="D211" s="136"/>
      <c r="E211" s="136"/>
      <c r="F211" s="136"/>
      <c r="G211" s="136"/>
      <c r="H211" s="136"/>
      <c r="I211" s="136"/>
      <c r="J211" s="136"/>
      <c r="K211" s="136"/>
      <c r="L211" s="136"/>
      <c r="M211" s="136"/>
      <c r="N211" s="136"/>
      <c r="O211" s="136"/>
      <c r="P211" s="136"/>
      <c r="Q211" s="136"/>
    </row>
    <row r="212" spans="1:17">
      <c r="A212" s="136"/>
      <c r="B212" s="136"/>
      <c r="C212" s="136"/>
      <c r="D212" s="136"/>
      <c r="E212" s="136"/>
      <c r="F212" s="136"/>
      <c r="G212" s="136"/>
      <c r="H212" s="136"/>
      <c r="I212" s="136"/>
      <c r="J212" s="136"/>
      <c r="K212" s="136"/>
      <c r="L212" s="136"/>
      <c r="M212" s="136"/>
      <c r="N212" s="136"/>
      <c r="O212" s="136"/>
      <c r="P212" s="136"/>
      <c r="Q212" s="136"/>
    </row>
    <row r="213" spans="1:17">
      <c r="A213" s="136"/>
      <c r="B213" s="136"/>
      <c r="C213" s="136"/>
      <c r="D213" s="136"/>
      <c r="E213" s="136"/>
      <c r="F213" s="136"/>
      <c r="G213" s="136"/>
      <c r="H213" s="136"/>
      <c r="I213" s="136"/>
      <c r="J213" s="136"/>
      <c r="K213" s="136"/>
      <c r="L213" s="136"/>
      <c r="M213" s="136"/>
      <c r="N213" s="136"/>
      <c r="O213" s="136"/>
      <c r="P213" s="136"/>
      <c r="Q213" s="136"/>
    </row>
    <row r="214" spans="1:17">
      <c r="A214" s="136"/>
      <c r="B214" s="136"/>
      <c r="C214" s="136"/>
      <c r="D214" s="136"/>
      <c r="E214" s="136"/>
      <c r="F214" s="136"/>
      <c r="G214" s="136"/>
      <c r="H214" s="136"/>
      <c r="I214" s="136"/>
      <c r="J214" s="136"/>
      <c r="K214" s="136"/>
      <c r="L214" s="136"/>
      <c r="M214" s="136"/>
      <c r="N214" s="136"/>
      <c r="O214" s="136"/>
      <c r="P214" s="136"/>
      <c r="Q214" s="136"/>
    </row>
    <row r="215" spans="1:17">
      <c r="A215" s="136"/>
      <c r="B215" s="136"/>
      <c r="C215" s="136"/>
      <c r="D215" s="136"/>
      <c r="E215" s="136"/>
      <c r="F215" s="136"/>
      <c r="G215" s="136"/>
      <c r="H215" s="136"/>
      <c r="I215" s="136"/>
      <c r="J215" s="136"/>
      <c r="K215" s="136"/>
      <c r="L215" s="136"/>
      <c r="M215" s="136"/>
      <c r="N215" s="136"/>
      <c r="O215" s="136"/>
      <c r="P215" s="136"/>
      <c r="Q215" s="136"/>
    </row>
    <row r="216" spans="1:17">
      <c r="A216" s="136"/>
      <c r="B216" s="136"/>
      <c r="C216" s="136"/>
      <c r="D216" s="136"/>
      <c r="E216" s="136"/>
      <c r="F216" s="136"/>
      <c r="G216" s="136"/>
      <c r="H216" s="136"/>
      <c r="I216" s="136"/>
      <c r="J216" s="136"/>
      <c r="K216" s="136"/>
      <c r="L216" s="136"/>
      <c r="M216" s="136"/>
      <c r="N216" s="136"/>
      <c r="O216" s="136"/>
      <c r="P216" s="136"/>
      <c r="Q216" s="136"/>
    </row>
    <row r="217" spans="1:17">
      <c r="A217" s="136"/>
      <c r="B217" s="136"/>
      <c r="C217" s="136"/>
      <c r="D217" s="136"/>
      <c r="E217" s="136"/>
      <c r="F217" s="136"/>
      <c r="G217" s="136"/>
      <c r="H217" s="136"/>
      <c r="I217" s="136"/>
      <c r="J217" s="136"/>
      <c r="K217" s="136"/>
      <c r="L217" s="136"/>
      <c r="M217" s="136"/>
      <c r="N217" s="136"/>
      <c r="O217" s="136"/>
      <c r="P217" s="136"/>
      <c r="Q217" s="136"/>
    </row>
    <row r="218" spans="1:17">
      <c r="A218" s="136"/>
      <c r="B218" s="136"/>
      <c r="C218" s="136"/>
      <c r="D218" s="136"/>
      <c r="E218" s="136"/>
      <c r="F218" s="136"/>
      <c r="G218" s="136"/>
      <c r="H218" s="136"/>
      <c r="I218" s="136"/>
      <c r="J218" s="136"/>
      <c r="K218" s="136"/>
      <c r="L218" s="136"/>
      <c r="M218" s="136"/>
      <c r="N218" s="136"/>
      <c r="O218" s="136"/>
      <c r="P218" s="136"/>
      <c r="Q218" s="136"/>
    </row>
    <row r="219" spans="1:17">
      <c r="A219" s="136"/>
      <c r="B219" s="136"/>
      <c r="C219" s="136"/>
      <c r="D219" s="136"/>
      <c r="E219" s="136"/>
      <c r="F219" s="136"/>
      <c r="G219" s="136"/>
      <c r="H219" s="136"/>
      <c r="I219" s="136"/>
      <c r="J219" s="136"/>
      <c r="K219" s="136"/>
      <c r="L219" s="136"/>
      <c r="M219" s="136"/>
      <c r="N219" s="136"/>
      <c r="O219" s="136"/>
      <c r="P219" s="136"/>
      <c r="Q219" s="136"/>
    </row>
    <row r="220" spans="1:17">
      <c r="A220" s="136"/>
      <c r="B220" s="136"/>
      <c r="C220" s="136"/>
      <c r="D220" s="136"/>
      <c r="E220" s="136"/>
      <c r="F220" s="136"/>
      <c r="G220" s="136"/>
      <c r="H220" s="136"/>
      <c r="I220" s="136"/>
      <c r="J220" s="136"/>
      <c r="K220" s="136"/>
      <c r="L220" s="136"/>
      <c r="M220" s="136"/>
      <c r="N220" s="136"/>
      <c r="O220" s="136"/>
      <c r="P220" s="136"/>
      <c r="Q220" s="136"/>
    </row>
    <row r="221" spans="1:17">
      <c r="A221" s="136"/>
      <c r="B221" s="136"/>
      <c r="C221" s="136"/>
      <c r="D221" s="136"/>
      <c r="E221" s="136"/>
      <c r="F221" s="136"/>
      <c r="G221" s="136"/>
      <c r="H221" s="136"/>
      <c r="I221" s="136"/>
      <c r="J221" s="136"/>
      <c r="K221" s="136"/>
      <c r="L221" s="136"/>
      <c r="M221" s="136"/>
      <c r="N221" s="136"/>
      <c r="O221" s="136"/>
      <c r="P221" s="136"/>
      <c r="Q221" s="136"/>
    </row>
    <row r="222" spans="1:17">
      <c r="A222" s="136"/>
      <c r="B222" s="136"/>
      <c r="C222" s="136"/>
      <c r="D222" s="136"/>
      <c r="E222" s="136"/>
      <c r="F222" s="136"/>
      <c r="G222" s="136"/>
      <c r="H222" s="136"/>
      <c r="I222" s="136"/>
      <c r="J222" s="136"/>
      <c r="K222" s="136"/>
      <c r="L222" s="136"/>
      <c r="M222" s="136"/>
      <c r="N222" s="136"/>
      <c r="O222" s="136"/>
      <c r="P222" s="136"/>
      <c r="Q222" s="136"/>
    </row>
    <row r="223" spans="1:17">
      <c r="A223" s="136"/>
      <c r="B223" s="136"/>
      <c r="C223" s="136"/>
      <c r="D223" s="136"/>
      <c r="E223" s="136"/>
      <c r="F223" s="136"/>
      <c r="G223" s="136"/>
      <c r="H223" s="136"/>
      <c r="I223" s="136"/>
      <c r="J223" s="136"/>
      <c r="K223" s="136"/>
      <c r="L223" s="136"/>
      <c r="M223" s="136"/>
      <c r="N223" s="136"/>
      <c r="O223" s="136"/>
      <c r="P223" s="136"/>
      <c r="Q223" s="136"/>
    </row>
    <row r="224" spans="1:17">
      <c r="A224" s="136"/>
      <c r="B224" s="136"/>
      <c r="C224" s="136"/>
      <c r="D224" s="136"/>
      <c r="E224" s="136"/>
      <c r="F224" s="136"/>
      <c r="G224" s="136"/>
      <c r="H224" s="136"/>
      <c r="I224" s="136"/>
      <c r="J224" s="136"/>
      <c r="K224" s="136"/>
      <c r="L224" s="136"/>
      <c r="M224" s="136"/>
      <c r="N224" s="136"/>
      <c r="O224" s="136"/>
      <c r="P224" s="136"/>
      <c r="Q224" s="136"/>
    </row>
    <row r="225" spans="1:17">
      <c r="A225" s="136"/>
      <c r="B225" s="136"/>
      <c r="C225" s="136"/>
      <c r="D225" s="136"/>
      <c r="E225" s="136"/>
      <c r="F225" s="136"/>
      <c r="G225" s="136"/>
      <c r="H225" s="136"/>
      <c r="I225" s="136"/>
      <c r="J225" s="136"/>
      <c r="K225" s="136"/>
      <c r="L225" s="136"/>
      <c r="M225" s="136"/>
      <c r="N225" s="136"/>
      <c r="O225" s="136"/>
      <c r="P225" s="136"/>
      <c r="Q225" s="136"/>
    </row>
    <row r="226" spans="1:17">
      <c r="A226" s="136"/>
      <c r="B226" s="136"/>
      <c r="C226" s="136"/>
      <c r="D226" s="136"/>
      <c r="E226" s="136"/>
      <c r="F226" s="136"/>
      <c r="G226" s="136"/>
      <c r="H226" s="136"/>
      <c r="I226" s="136"/>
      <c r="J226" s="136"/>
      <c r="K226" s="136"/>
      <c r="L226" s="136"/>
      <c r="M226" s="136"/>
      <c r="N226" s="136"/>
      <c r="O226" s="136"/>
      <c r="P226" s="136"/>
      <c r="Q226" s="136"/>
    </row>
    <row r="227" spans="1:17">
      <c r="A227" s="136"/>
      <c r="B227" s="136"/>
      <c r="C227" s="136"/>
      <c r="D227" s="136"/>
      <c r="E227" s="136"/>
      <c r="F227" s="136"/>
      <c r="G227" s="136"/>
      <c r="H227" s="136"/>
      <c r="I227" s="136"/>
      <c r="J227" s="136"/>
      <c r="K227" s="136"/>
      <c r="L227" s="136"/>
      <c r="M227" s="136"/>
      <c r="N227" s="136"/>
      <c r="O227" s="136"/>
      <c r="P227" s="136"/>
      <c r="Q227" s="136"/>
    </row>
    <row r="228" spans="1:17">
      <c r="A228" s="136"/>
      <c r="B228" s="136"/>
      <c r="C228" s="136"/>
      <c r="D228" s="136"/>
      <c r="E228" s="136"/>
      <c r="F228" s="136"/>
      <c r="G228" s="136"/>
      <c r="H228" s="136"/>
      <c r="I228" s="136"/>
      <c r="J228" s="136"/>
      <c r="K228" s="136"/>
      <c r="L228" s="136"/>
      <c r="M228" s="136"/>
      <c r="N228" s="136"/>
      <c r="O228" s="136"/>
      <c r="P228" s="136"/>
      <c r="Q228" s="136"/>
    </row>
    <row r="229" spans="1:17">
      <c r="A229" s="136"/>
      <c r="B229" s="136"/>
      <c r="C229" s="136"/>
      <c r="D229" s="136"/>
      <c r="E229" s="136"/>
      <c r="F229" s="136"/>
      <c r="G229" s="136"/>
      <c r="H229" s="136"/>
      <c r="I229" s="136"/>
      <c r="J229" s="136"/>
      <c r="K229" s="136"/>
      <c r="L229" s="136"/>
      <c r="M229" s="136"/>
      <c r="N229" s="136"/>
      <c r="O229" s="136"/>
      <c r="P229" s="136"/>
      <c r="Q229" s="136"/>
    </row>
    <row r="230" spans="1:17">
      <c r="A230" s="136"/>
      <c r="B230" s="136"/>
      <c r="C230" s="136"/>
      <c r="D230" s="136"/>
      <c r="E230" s="136"/>
      <c r="F230" s="136"/>
      <c r="G230" s="136"/>
      <c r="H230" s="136"/>
      <c r="I230" s="136"/>
      <c r="J230" s="136"/>
      <c r="K230" s="136"/>
      <c r="L230" s="136"/>
      <c r="M230" s="136"/>
      <c r="N230" s="136"/>
      <c r="O230" s="136"/>
      <c r="P230" s="136"/>
      <c r="Q230" s="136"/>
    </row>
    <row r="231" spans="1:17">
      <c r="A231" s="136"/>
      <c r="B231" s="136"/>
      <c r="C231" s="136"/>
      <c r="D231" s="136"/>
      <c r="E231" s="136"/>
      <c r="F231" s="136"/>
      <c r="G231" s="136"/>
      <c r="H231" s="136"/>
      <c r="I231" s="136"/>
      <c r="J231" s="136"/>
      <c r="K231" s="136"/>
      <c r="L231" s="136"/>
      <c r="M231" s="136"/>
      <c r="N231" s="136"/>
      <c r="O231" s="136"/>
      <c r="P231" s="136"/>
      <c r="Q231" s="136"/>
    </row>
    <row r="232" spans="1:17">
      <c r="A232" s="136"/>
      <c r="B232" s="136"/>
      <c r="C232" s="136"/>
      <c r="D232" s="136"/>
      <c r="E232" s="136"/>
      <c r="F232" s="136"/>
      <c r="G232" s="136"/>
      <c r="H232" s="136"/>
      <c r="I232" s="136"/>
      <c r="J232" s="136"/>
      <c r="K232" s="136"/>
      <c r="L232" s="136"/>
      <c r="M232" s="136"/>
      <c r="N232" s="136"/>
      <c r="O232" s="136"/>
      <c r="P232" s="136"/>
      <c r="Q232" s="136"/>
    </row>
    <row r="233" spans="1:17">
      <c r="A233" s="136"/>
      <c r="B233" s="136"/>
      <c r="C233" s="136"/>
      <c r="D233" s="136"/>
      <c r="E233" s="136"/>
      <c r="F233" s="136"/>
      <c r="G233" s="136"/>
      <c r="H233" s="136"/>
      <c r="I233" s="136"/>
      <c r="J233" s="136"/>
      <c r="K233" s="136"/>
      <c r="L233" s="136"/>
      <c r="M233" s="136"/>
      <c r="N233" s="136"/>
      <c r="O233" s="136"/>
      <c r="P233" s="136"/>
      <c r="Q233" s="136"/>
    </row>
    <row r="234" spans="1:17">
      <c r="A234" s="136"/>
      <c r="B234" s="136"/>
      <c r="C234" s="136"/>
      <c r="D234" s="136"/>
      <c r="E234" s="136"/>
      <c r="F234" s="136"/>
      <c r="G234" s="136"/>
      <c r="H234" s="136"/>
      <c r="I234" s="136"/>
      <c r="J234" s="136"/>
      <c r="K234" s="136"/>
      <c r="L234" s="136"/>
      <c r="M234" s="136"/>
      <c r="N234" s="136"/>
      <c r="O234" s="136"/>
      <c r="P234" s="136"/>
      <c r="Q234" s="136"/>
    </row>
    <row r="235" spans="1:17">
      <c r="A235" s="136"/>
      <c r="B235" s="136"/>
      <c r="C235" s="136"/>
      <c r="D235" s="136"/>
      <c r="E235" s="136"/>
      <c r="F235" s="136"/>
      <c r="G235" s="136"/>
      <c r="H235" s="136"/>
      <c r="I235" s="136"/>
      <c r="J235" s="136"/>
      <c r="K235" s="136"/>
      <c r="L235" s="136"/>
      <c r="M235" s="136"/>
      <c r="N235" s="136"/>
      <c r="O235" s="136"/>
      <c r="P235" s="136"/>
      <c r="Q235" s="136"/>
    </row>
    <row r="236" spans="1:17">
      <c r="A236" s="136"/>
      <c r="B236" s="136"/>
      <c r="C236" s="136"/>
      <c r="D236" s="136"/>
      <c r="E236" s="136"/>
      <c r="F236" s="136"/>
      <c r="G236" s="136"/>
      <c r="H236" s="136"/>
      <c r="I236" s="136"/>
      <c r="J236" s="136"/>
      <c r="K236" s="136"/>
      <c r="L236" s="136"/>
      <c r="M236" s="136"/>
      <c r="N236" s="136"/>
      <c r="O236" s="136"/>
      <c r="P236" s="136"/>
      <c r="Q236" s="136"/>
    </row>
    <row r="237" spans="1:17">
      <c r="A237" s="136"/>
      <c r="B237" s="136"/>
      <c r="C237" s="136"/>
      <c r="D237" s="136"/>
      <c r="E237" s="136"/>
      <c r="F237" s="136"/>
      <c r="G237" s="136"/>
      <c r="H237" s="136"/>
      <c r="I237" s="136"/>
      <c r="J237" s="136"/>
      <c r="K237" s="136"/>
      <c r="L237" s="136"/>
      <c r="M237" s="136"/>
      <c r="N237" s="136"/>
      <c r="O237" s="136"/>
      <c r="P237" s="136"/>
      <c r="Q237" s="136"/>
    </row>
    <row r="238" spans="1:17">
      <c r="A238" s="136"/>
      <c r="B238" s="136"/>
      <c r="C238" s="136"/>
      <c r="D238" s="136"/>
      <c r="E238" s="136"/>
      <c r="F238" s="136"/>
      <c r="G238" s="136"/>
      <c r="H238" s="136"/>
      <c r="I238" s="136"/>
      <c r="J238" s="136"/>
      <c r="K238" s="136"/>
      <c r="L238" s="136"/>
      <c r="M238" s="136"/>
      <c r="N238" s="136"/>
      <c r="O238" s="136"/>
      <c r="P238" s="136"/>
      <c r="Q238" s="136"/>
    </row>
    <row r="239" spans="1:17">
      <c r="A239" s="136"/>
      <c r="B239" s="136"/>
      <c r="C239" s="136"/>
      <c r="D239" s="136"/>
      <c r="E239" s="136"/>
      <c r="F239" s="136"/>
      <c r="G239" s="136"/>
      <c r="H239" s="136"/>
      <c r="I239" s="136"/>
      <c r="J239" s="136"/>
      <c r="K239" s="136"/>
      <c r="L239" s="136"/>
      <c r="M239" s="136"/>
      <c r="N239" s="136"/>
      <c r="O239" s="136"/>
      <c r="P239" s="136"/>
      <c r="Q239" s="136"/>
    </row>
    <row r="240" spans="1:17">
      <c r="A240" s="136"/>
      <c r="B240" s="136"/>
      <c r="C240" s="136"/>
      <c r="D240" s="136"/>
      <c r="E240" s="136"/>
      <c r="F240" s="136"/>
      <c r="G240" s="136"/>
      <c r="H240" s="136"/>
      <c r="I240" s="136"/>
      <c r="J240" s="136"/>
      <c r="K240" s="136"/>
      <c r="L240" s="136"/>
      <c r="M240" s="136"/>
      <c r="N240" s="136"/>
      <c r="O240" s="136"/>
      <c r="P240" s="136"/>
      <c r="Q240" s="136"/>
    </row>
    <row r="241" spans="1:17">
      <c r="A241" s="136"/>
      <c r="B241" s="136"/>
      <c r="C241" s="136"/>
      <c r="D241" s="136"/>
      <c r="E241" s="136"/>
      <c r="F241" s="136"/>
      <c r="G241" s="136"/>
      <c r="H241" s="136"/>
      <c r="I241" s="136"/>
      <c r="J241" s="136"/>
      <c r="K241" s="136"/>
      <c r="L241" s="136"/>
      <c r="M241" s="136"/>
      <c r="N241" s="136"/>
      <c r="O241" s="136"/>
      <c r="P241" s="136"/>
      <c r="Q241" s="136"/>
    </row>
    <row r="242" spans="1:17">
      <c r="A242" s="136"/>
      <c r="B242" s="136"/>
      <c r="C242" s="136"/>
      <c r="D242" s="136"/>
      <c r="E242" s="136"/>
      <c r="F242" s="136"/>
      <c r="G242" s="136"/>
      <c r="H242" s="136"/>
      <c r="I242" s="136"/>
      <c r="J242" s="136"/>
      <c r="K242" s="136"/>
      <c r="L242" s="136"/>
      <c r="M242" s="136"/>
      <c r="N242" s="136"/>
      <c r="O242" s="136"/>
      <c r="P242" s="136"/>
      <c r="Q242" s="136"/>
    </row>
    <row r="243" spans="1:17">
      <c r="A243" s="136"/>
      <c r="B243" s="136"/>
      <c r="C243" s="136"/>
      <c r="D243" s="136"/>
      <c r="E243" s="136"/>
      <c r="F243" s="136"/>
      <c r="G243" s="136"/>
      <c r="H243" s="136"/>
      <c r="I243" s="136"/>
      <c r="J243" s="136"/>
      <c r="K243" s="136"/>
      <c r="L243" s="136"/>
      <c r="M243" s="136"/>
      <c r="N243" s="136"/>
      <c r="O243" s="136"/>
      <c r="P243" s="136"/>
      <c r="Q243" s="136"/>
    </row>
    <row r="244" spans="1:17">
      <c r="A244" s="136"/>
      <c r="B244" s="136"/>
      <c r="C244" s="136"/>
      <c r="D244" s="136"/>
      <c r="E244" s="136"/>
      <c r="F244" s="136"/>
      <c r="G244" s="136"/>
      <c r="H244" s="136"/>
      <c r="I244" s="136"/>
      <c r="J244" s="136"/>
      <c r="K244" s="136"/>
      <c r="L244" s="136"/>
      <c r="M244" s="136"/>
      <c r="N244" s="136"/>
      <c r="O244" s="136"/>
      <c r="P244" s="136"/>
      <c r="Q244" s="136"/>
    </row>
    <row r="245" spans="1:17">
      <c r="A245" s="136"/>
      <c r="B245" s="136"/>
      <c r="C245" s="136"/>
      <c r="D245" s="136"/>
      <c r="E245" s="136"/>
      <c r="F245" s="136"/>
      <c r="G245" s="136"/>
      <c r="H245" s="136"/>
      <c r="I245" s="136"/>
      <c r="J245" s="136"/>
      <c r="K245" s="136"/>
      <c r="L245" s="136"/>
      <c r="M245" s="136"/>
      <c r="N245" s="136"/>
      <c r="O245" s="136"/>
      <c r="P245" s="136"/>
      <c r="Q245" s="136"/>
    </row>
    <row r="246" spans="1:17">
      <c r="A246" s="136"/>
      <c r="B246" s="136"/>
      <c r="C246" s="136"/>
      <c r="D246" s="136"/>
      <c r="E246" s="136"/>
      <c r="F246" s="136"/>
      <c r="G246" s="136"/>
      <c r="H246" s="136"/>
      <c r="I246" s="136"/>
      <c r="J246" s="136"/>
      <c r="K246" s="136"/>
      <c r="L246" s="136"/>
      <c r="M246" s="136"/>
      <c r="N246" s="136"/>
      <c r="O246" s="136"/>
      <c r="P246" s="136"/>
      <c r="Q246" s="136"/>
    </row>
    <row r="247" spans="1:17">
      <c r="A247" s="136"/>
      <c r="B247" s="136"/>
      <c r="C247" s="136"/>
      <c r="D247" s="136"/>
      <c r="E247" s="136"/>
      <c r="F247" s="136"/>
      <c r="G247" s="136"/>
      <c r="H247" s="136"/>
      <c r="I247" s="136"/>
      <c r="J247" s="136"/>
      <c r="K247" s="136"/>
      <c r="L247" s="136"/>
      <c r="M247" s="136"/>
      <c r="N247" s="136"/>
      <c r="O247" s="136"/>
      <c r="P247" s="136"/>
      <c r="Q247" s="136"/>
    </row>
    <row r="248" spans="1:17">
      <c r="A248" s="136"/>
      <c r="B248" s="136"/>
      <c r="C248" s="136"/>
      <c r="D248" s="136"/>
      <c r="E248" s="136"/>
      <c r="F248" s="136"/>
      <c r="G248" s="136"/>
      <c r="H248" s="136"/>
      <c r="I248" s="136"/>
      <c r="J248" s="136"/>
      <c r="K248" s="136"/>
      <c r="L248" s="136"/>
      <c r="M248" s="136"/>
      <c r="N248" s="136"/>
      <c r="O248" s="136"/>
      <c r="P248" s="136"/>
      <c r="Q248" s="136"/>
    </row>
    <row r="249" spans="1:17">
      <c r="A249" s="136"/>
      <c r="B249" s="136"/>
      <c r="C249" s="136"/>
      <c r="D249" s="136"/>
      <c r="E249" s="136"/>
      <c r="F249" s="136"/>
      <c r="G249" s="136"/>
      <c r="H249" s="136"/>
      <c r="I249" s="136"/>
      <c r="J249" s="136"/>
      <c r="K249" s="136"/>
      <c r="L249" s="136"/>
      <c r="M249" s="136"/>
      <c r="N249" s="136"/>
      <c r="O249" s="136"/>
      <c r="P249" s="136"/>
      <c r="Q249" s="136"/>
    </row>
    <row r="250" spans="1:17">
      <c r="A250" s="136"/>
      <c r="B250" s="136"/>
      <c r="C250" s="136"/>
      <c r="D250" s="136"/>
      <c r="E250" s="136"/>
      <c r="F250" s="136"/>
      <c r="G250" s="136"/>
      <c r="H250" s="136"/>
      <c r="I250" s="136"/>
      <c r="J250" s="136"/>
      <c r="K250" s="136"/>
      <c r="L250" s="136"/>
      <c r="M250" s="136"/>
      <c r="N250" s="136"/>
      <c r="O250" s="136"/>
      <c r="P250" s="136"/>
      <c r="Q250" s="136"/>
    </row>
    <row r="251" spans="1:17">
      <c r="A251" s="136"/>
      <c r="B251" s="136"/>
      <c r="C251" s="136"/>
      <c r="D251" s="136"/>
      <c r="E251" s="136"/>
      <c r="F251" s="136"/>
      <c r="G251" s="136"/>
      <c r="H251" s="136"/>
      <c r="I251" s="136"/>
      <c r="J251" s="136"/>
      <c r="K251" s="136"/>
      <c r="L251" s="136"/>
      <c r="M251" s="136"/>
      <c r="N251" s="136"/>
      <c r="O251" s="136"/>
      <c r="P251" s="136"/>
      <c r="Q251" s="136"/>
    </row>
    <row r="252" spans="1:17">
      <c r="A252" s="136"/>
      <c r="B252" s="136"/>
      <c r="C252" s="136"/>
      <c r="D252" s="136"/>
      <c r="E252" s="136"/>
      <c r="F252" s="136"/>
      <c r="G252" s="136"/>
      <c r="H252" s="136"/>
      <c r="I252" s="136"/>
      <c r="J252" s="136"/>
      <c r="K252" s="136"/>
      <c r="L252" s="136"/>
      <c r="M252" s="136"/>
      <c r="N252" s="136"/>
      <c r="O252" s="136"/>
      <c r="P252" s="136"/>
      <c r="Q252" s="136"/>
    </row>
    <row r="253" spans="1:17">
      <c r="A253" s="136"/>
      <c r="B253" s="136"/>
      <c r="C253" s="136"/>
      <c r="D253" s="136"/>
      <c r="E253" s="136"/>
      <c r="F253" s="136"/>
      <c r="G253" s="136"/>
      <c r="H253" s="136"/>
      <c r="I253" s="136"/>
      <c r="J253" s="136"/>
      <c r="K253" s="136"/>
      <c r="L253" s="136"/>
      <c r="M253" s="136"/>
      <c r="N253" s="136"/>
      <c r="O253" s="136"/>
      <c r="P253" s="136"/>
      <c r="Q253" s="136"/>
    </row>
    <row r="254" spans="1:17">
      <c r="A254" s="136"/>
      <c r="B254" s="136"/>
      <c r="C254" s="136"/>
      <c r="D254" s="136"/>
      <c r="E254" s="136"/>
      <c r="F254" s="136"/>
      <c r="G254" s="136"/>
      <c r="H254" s="136"/>
      <c r="I254" s="136"/>
      <c r="J254" s="136"/>
      <c r="K254" s="136"/>
      <c r="L254" s="136"/>
      <c r="M254" s="136"/>
      <c r="N254" s="136"/>
      <c r="O254" s="136"/>
      <c r="P254" s="136"/>
      <c r="Q254" s="136"/>
    </row>
    <row r="255" spans="1:17">
      <c r="A255" s="136"/>
      <c r="B255" s="136"/>
      <c r="C255" s="136"/>
      <c r="D255" s="136"/>
      <c r="E255" s="136"/>
      <c r="F255" s="136"/>
      <c r="G255" s="136"/>
      <c r="H255" s="136"/>
      <c r="I255" s="136"/>
      <c r="J255" s="136"/>
      <c r="K255" s="136"/>
      <c r="L255" s="136"/>
      <c r="M255" s="136"/>
      <c r="N255" s="136"/>
      <c r="O255" s="136"/>
      <c r="P255" s="136"/>
      <c r="Q255" s="136"/>
    </row>
    <row r="256" spans="1:17">
      <c r="A256" s="136"/>
      <c r="B256" s="136"/>
      <c r="C256" s="136"/>
      <c r="D256" s="136"/>
      <c r="E256" s="136"/>
      <c r="F256" s="136"/>
      <c r="G256" s="136"/>
      <c r="H256" s="136"/>
      <c r="I256" s="136"/>
      <c r="J256" s="136"/>
      <c r="K256" s="136"/>
      <c r="L256" s="136"/>
      <c r="M256" s="136"/>
      <c r="N256" s="136"/>
      <c r="O256" s="136"/>
      <c r="P256" s="136"/>
      <c r="Q256" s="136"/>
    </row>
    <row r="257" spans="1:17">
      <c r="A257" s="136"/>
      <c r="B257" s="136"/>
      <c r="C257" s="136"/>
      <c r="D257" s="136"/>
      <c r="E257" s="136"/>
      <c r="F257" s="136"/>
      <c r="G257" s="136"/>
      <c r="H257" s="136"/>
      <c r="I257" s="136"/>
      <c r="J257" s="136"/>
      <c r="K257" s="136"/>
      <c r="L257" s="136"/>
      <c r="M257" s="136"/>
      <c r="N257" s="136"/>
      <c r="O257" s="136"/>
      <c r="P257" s="136"/>
      <c r="Q257" s="136"/>
    </row>
    <row r="258" spans="1:17">
      <c r="A258" s="136"/>
      <c r="B258" s="136"/>
      <c r="C258" s="136"/>
      <c r="D258" s="136"/>
      <c r="E258" s="136"/>
      <c r="F258" s="136"/>
      <c r="G258" s="136"/>
      <c r="H258" s="136"/>
      <c r="I258" s="136"/>
      <c r="J258" s="136"/>
      <c r="K258" s="136"/>
      <c r="L258" s="136"/>
      <c r="M258" s="136"/>
      <c r="N258" s="136"/>
      <c r="O258" s="136"/>
      <c r="P258" s="136"/>
      <c r="Q258" s="136"/>
    </row>
    <row r="259" spans="1:17">
      <c r="A259" s="136"/>
      <c r="B259" s="136"/>
      <c r="C259" s="136"/>
      <c r="D259" s="136"/>
      <c r="E259" s="136"/>
      <c r="F259" s="136"/>
      <c r="G259" s="136"/>
      <c r="H259" s="136"/>
      <c r="I259" s="136"/>
      <c r="J259" s="136"/>
      <c r="K259" s="136"/>
      <c r="L259" s="136"/>
      <c r="M259" s="136"/>
      <c r="N259" s="136"/>
      <c r="O259" s="136"/>
      <c r="P259" s="136"/>
      <c r="Q259" s="136"/>
    </row>
    <row r="260" spans="1:17">
      <c r="A260" s="136"/>
      <c r="B260" s="136"/>
      <c r="C260" s="136"/>
      <c r="D260" s="136"/>
      <c r="E260" s="136"/>
      <c r="F260" s="136"/>
      <c r="G260" s="136"/>
      <c r="H260" s="136"/>
      <c r="I260" s="136"/>
      <c r="J260" s="136"/>
      <c r="K260" s="136"/>
      <c r="L260" s="136"/>
      <c r="M260" s="136"/>
      <c r="N260" s="136"/>
      <c r="O260" s="136"/>
      <c r="P260" s="136"/>
      <c r="Q260" s="136"/>
    </row>
    <row r="261" spans="1:17">
      <c r="A261" s="136"/>
      <c r="B261" s="136"/>
      <c r="C261" s="136"/>
      <c r="D261" s="136"/>
      <c r="E261" s="136"/>
      <c r="F261" s="136"/>
      <c r="G261" s="136"/>
      <c r="H261" s="136"/>
      <c r="I261" s="136"/>
      <c r="J261" s="136"/>
      <c r="K261" s="136"/>
      <c r="L261" s="136"/>
      <c r="M261" s="136"/>
      <c r="N261" s="136"/>
      <c r="O261" s="136"/>
      <c r="P261" s="136"/>
      <c r="Q261" s="136"/>
    </row>
    <row r="262" spans="1:17">
      <c r="A262" s="136"/>
      <c r="B262" s="136"/>
      <c r="C262" s="136"/>
      <c r="D262" s="136"/>
      <c r="E262" s="136"/>
      <c r="F262" s="136"/>
      <c r="G262" s="136"/>
      <c r="H262" s="136"/>
      <c r="I262" s="136"/>
      <c r="J262" s="136"/>
      <c r="K262" s="136"/>
      <c r="L262" s="136"/>
      <c r="M262" s="136"/>
      <c r="N262" s="136"/>
      <c r="O262" s="136"/>
      <c r="P262" s="136"/>
      <c r="Q262" s="136"/>
    </row>
    <row r="263" spans="1:17">
      <c r="A263" s="136"/>
      <c r="B263" s="136"/>
      <c r="C263" s="136"/>
      <c r="D263" s="136"/>
      <c r="E263" s="136"/>
      <c r="F263" s="136"/>
      <c r="G263" s="136"/>
      <c r="H263" s="136"/>
      <c r="I263" s="136"/>
      <c r="J263" s="136"/>
      <c r="K263" s="136"/>
      <c r="L263" s="136"/>
      <c r="M263" s="136"/>
      <c r="N263" s="136"/>
      <c r="O263" s="136"/>
      <c r="P263" s="136"/>
      <c r="Q263" s="136"/>
    </row>
    <row r="264" spans="1:17">
      <c r="A264" s="136"/>
      <c r="B264" s="136"/>
      <c r="C264" s="136"/>
      <c r="D264" s="136"/>
      <c r="E264" s="136"/>
      <c r="F264" s="136"/>
      <c r="G264" s="136"/>
      <c r="H264" s="136"/>
      <c r="I264" s="136"/>
      <c r="J264" s="136"/>
      <c r="K264" s="136"/>
      <c r="L264" s="136"/>
      <c r="M264" s="136"/>
      <c r="N264" s="136"/>
      <c r="O264" s="136"/>
      <c r="P264" s="136"/>
      <c r="Q264" s="136"/>
    </row>
    <row r="265" spans="1:17">
      <c r="A265" s="136"/>
      <c r="B265" s="136"/>
      <c r="C265" s="136"/>
      <c r="D265" s="136"/>
      <c r="E265" s="136"/>
      <c r="F265" s="136"/>
      <c r="G265" s="136"/>
      <c r="H265" s="136"/>
      <c r="I265" s="136"/>
      <c r="J265" s="136"/>
      <c r="K265" s="136"/>
      <c r="L265" s="136"/>
      <c r="M265" s="136"/>
      <c r="N265" s="136"/>
      <c r="O265" s="136"/>
      <c r="P265" s="136"/>
      <c r="Q265" s="136"/>
    </row>
    <row r="266" spans="1:17">
      <c r="A266" s="136"/>
      <c r="B266" s="136"/>
      <c r="C266" s="136"/>
      <c r="D266" s="136"/>
      <c r="E266" s="136"/>
      <c r="F266" s="136"/>
      <c r="G266" s="136"/>
      <c r="H266" s="136"/>
      <c r="I266" s="136"/>
      <c r="J266" s="136"/>
      <c r="K266" s="136"/>
      <c r="L266" s="136"/>
      <c r="M266" s="136"/>
      <c r="N266" s="136"/>
      <c r="O266" s="136"/>
      <c r="P266" s="136"/>
      <c r="Q266" s="136"/>
    </row>
    <row r="267" spans="1:17">
      <c r="A267" s="136"/>
      <c r="B267" s="136"/>
      <c r="C267" s="136"/>
      <c r="D267" s="136"/>
      <c r="E267" s="136"/>
      <c r="F267" s="136"/>
      <c r="G267" s="136"/>
      <c r="H267" s="136"/>
      <c r="I267" s="136"/>
      <c r="J267" s="136"/>
      <c r="K267" s="136"/>
      <c r="L267" s="136"/>
      <c r="M267" s="136"/>
      <c r="N267" s="136"/>
      <c r="O267" s="136"/>
      <c r="P267" s="136"/>
      <c r="Q267" s="136"/>
    </row>
    <row r="268" spans="1:17">
      <c r="A268" s="136"/>
      <c r="B268" s="136"/>
      <c r="C268" s="136"/>
      <c r="D268" s="136"/>
      <c r="E268" s="136"/>
      <c r="F268" s="136"/>
      <c r="G268" s="136"/>
      <c r="H268" s="136"/>
      <c r="I268" s="136"/>
      <c r="J268" s="136"/>
      <c r="K268" s="136"/>
      <c r="L268" s="136"/>
      <c r="M268" s="136"/>
      <c r="N268" s="136"/>
      <c r="O268" s="136"/>
      <c r="P268" s="136"/>
      <c r="Q268" s="136"/>
    </row>
    <row r="269" spans="1:17">
      <c r="A269" s="136"/>
      <c r="B269" s="136"/>
      <c r="C269" s="136"/>
      <c r="D269" s="136"/>
      <c r="E269" s="136"/>
      <c r="F269" s="136"/>
      <c r="G269" s="136"/>
      <c r="H269" s="136"/>
      <c r="I269" s="136"/>
      <c r="J269" s="136"/>
      <c r="K269" s="136"/>
      <c r="L269" s="136"/>
      <c r="M269" s="136"/>
      <c r="N269" s="136"/>
      <c r="O269" s="136"/>
      <c r="P269" s="136"/>
      <c r="Q269" s="136"/>
    </row>
    <row r="270" spans="1:17">
      <c r="A270" s="136"/>
      <c r="B270" s="136"/>
      <c r="C270" s="136"/>
      <c r="D270" s="136"/>
      <c r="E270" s="136"/>
      <c r="F270" s="136"/>
      <c r="G270" s="136"/>
      <c r="H270" s="136"/>
      <c r="I270" s="136"/>
      <c r="J270" s="136"/>
      <c r="K270" s="136"/>
      <c r="L270" s="136"/>
      <c r="M270" s="136"/>
      <c r="N270" s="136"/>
      <c r="O270" s="136"/>
      <c r="P270" s="136"/>
      <c r="Q270" s="136"/>
    </row>
    <row r="271" spans="1:17">
      <c r="A271" s="136"/>
      <c r="B271" s="136"/>
      <c r="C271" s="136"/>
      <c r="D271" s="136"/>
      <c r="E271" s="136"/>
      <c r="F271" s="136"/>
      <c r="G271" s="136"/>
      <c r="H271" s="136"/>
      <c r="I271" s="136"/>
      <c r="J271" s="136"/>
      <c r="K271" s="136"/>
      <c r="L271" s="136"/>
      <c r="M271" s="136"/>
      <c r="N271" s="136"/>
      <c r="O271" s="136"/>
      <c r="P271" s="136"/>
      <c r="Q271" s="136"/>
    </row>
    <row r="272" spans="1:17">
      <c r="A272" s="136"/>
      <c r="B272" s="136"/>
      <c r="C272" s="136"/>
      <c r="D272" s="136"/>
      <c r="E272" s="136"/>
      <c r="F272" s="136"/>
      <c r="G272" s="136"/>
      <c r="H272" s="136"/>
      <c r="I272" s="136"/>
      <c r="J272" s="136"/>
      <c r="K272" s="136"/>
      <c r="L272" s="136"/>
      <c r="M272" s="136"/>
      <c r="N272" s="136"/>
      <c r="O272" s="136"/>
      <c r="P272" s="136"/>
      <c r="Q272" s="136"/>
    </row>
    <row r="273" spans="1:17">
      <c r="A273" s="136"/>
      <c r="B273" s="136"/>
      <c r="C273" s="136"/>
      <c r="D273" s="136"/>
      <c r="E273" s="136"/>
      <c r="F273" s="136"/>
      <c r="G273" s="136"/>
      <c r="H273" s="136"/>
      <c r="I273" s="136"/>
      <c r="J273" s="136"/>
      <c r="K273" s="136"/>
      <c r="L273" s="136"/>
      <c r="M273" s="136"/>
      <c r="N273" s="136"/>
      <c r="O273" s="136"/>
      <c r="P273" s="136"/>
      <c r="Q273" s="136"/>
    </row>
    <row r="274" spans="1:17">
      <c r="A274" s="136"/>
      <c r="B274" s="136"/>
      <c r="C274" s="136"/>
      <c r="D274" s="136"/>
      <c r="E274" s="136"/>
      <c r="F274" s="136"/>
      <c r="G274" s="136"/>
      <c r="H274" s="136"/>
      <c r="I274" s="136"/>
      <c r="J274" s="136"/>
      <c r="K274" s="136"/>
      <c r="L274" s="136"/>
      <c r="M274" s="136"/>
      <c r="N274" s="136"/>
      <c r="O274" s="136"/>
      <c r="P274" s="136"/>
      <c r="Q274" s="136"/>
    </row>
    <row r="275" spans="1:17">
      <c r="A275" s="136"/>
      <c r="B275" s="136"/>
      <c r="C275" s="136"/>
      <c r="D275" s="136"/>
      <c r="E275" s="136"/>
      <c r="F275" s="136"/>
      <c r="G275" s="136"/>
      <c r="H275" s="136"/>
      <c r="I275" s="136"/>
      <c r="J275" s="136"/>
      <c r="K275" s="136"/>
      <c r="L275" s="136"/>
      <c r="M275" s="136"/>
      <c r="N275" s="136"/>
      <c r="O275" s="136"/>
      <c r="P275" s="136"/>
      <c r="Q275" s="136"/>
    </row>
    <row r="276" spans="1:17">
      <c r="A276" s="136"/>
      <c r="B276" s="136"/>
      <c r="C276" s="136"/>
      <c r="D276" s="136"/>
      <c r="E276" s="136"/>
      <c r="F276" s="136"/>
      <c r="G276" s="136"/>
      <c r="H276" s="136"/>
      <c r="I276" s="136"/>
      <c r="J276" s="136"/>
      <c r="K276" s="136"/>
      <c r="L276" s="136"/>
      <c r="M276" s="136"/>
      <c r="N276" s="136"/>
      <c r="O276" s="136"/>
      <c r="P276" s="136"/>
      <c r="Q276" s="136"/>
    </row>
    <row r="277" spans="1:17">
      <c r="A277" s="136"/>
      <c r="B277" s="136"/>
      <c r="C277" s="136"/>
      <c r="D277" s="136"/>
      <c r="E277" s="136"/>
      <c r="F277" s="136"/>
      <c r="G277" s="136"/>
      <c r="H277" s="136"/>
      <c r="I277" s="136"/>
      <c r="J277" s="136"/>
      <c r="K277" s="136"/>
      <c r="L277" s="136"/>
      <c r="M277" s="136"/>
      <c r="N277" s="136"/>
      <c r="O277" s="136"/>
      <c r="P277" s="136"/>
      <c r="Q277" s="136"/>
    </row>
    <row r="278" spans="1:17">
      <c r="A278" s="136"/>
      <c r="B278" s="136"/>
      <c r="C278" s="136"/>
      <c r="D278" s="136"/>
      <c r="E278" s="136"/>
      <c r="F278" s="136"/>
      <c r="G278" s="136"/>
      <c r="H278" s="136"/>
      <c r="I278" s="136"/>
      <c r="J278" s="136"/>
      <c r="K278" s="136"/>
      <c r="L278" s="136"/>
      <c r="M278" s="136"/>
      <c r="N278" s="136"/>
      <c r="O278" s="136"/>
      <c r="P278" s="136"/>
      <c r="Q278" s="136"/>
    </row>
    <row r="279" spans="1:17">
      <c r="A279" s="136"/>
      <c r="B279" s="136"/>
      <c r="C279" s="136"/>
      <c r="D279" s="136"/>
      <c r="E279" s="136"/>
      <c r="F279" s="136"/>
      <c r="G279" s="136"/>
      <c r="H279" s="136"/>
      <c r="I279" s="136"/>
      <c r="J279" s="136"/>
      <c r="K279" s="136"/>
      <c r="L279" s="136"/>
      <c r="M279" s="136"/>
      <c r="N279" s="136"/>
      <c r="O279" s="136"/>
      <c r="P279" s="136"/>
      <c r="Q279" s="136"/>
    </row>
    <row r="280" spans="1:17">
      <c r="A280" s="136"/>
      <c r="B280" s="136"/>
      <c r="C280" s="136"/>
      <c r="D280" s="136"/>
      <c r="E280" s="136"/>
      <c r="F280" s="136"/>
      <c r="G280" s="136"/>
      <c r="H280" s="136"/>
      <c r="I280" s="136"/>
      <c r="J280" s="136"/>
      <c r="K280" s="136"/>
      <c r="L280" s="136"/>
      <c r="M280" s="136"/>
      <c r="N280" s="136"/>
      <c r="O280" s="136"/>
      <c r="P280" s="136"/>
      <c r="Q280" s="136"/>
    </row>
    <row r="281" spans="1:17">
      <c r="A281" s="136"/>
      <c r="B281" s="136"/>
      <c r="C281" s="136"/>
      <c r="D281" s="136"/>
      <c r="E281" s="136"/>
      <c r="F281" s="136"/>
      <c r="G281" s="136"/>
      <c r="H281" s="136"/>
      <c r="I281" s="136"/>
      <c r="J281" s="136"/>
      <c r="K281" s="136"/>
      <c r="L281" s="136"/>
      <c r="M281" s="136"/>
      <c r="N281" s="136"/>
      <c r="O281" s="136"/>
      <c r="P281" s="136"/>
      <c r="Q281" s="136"/>
    </row>
    <row r="282" spans="1:17">
      <c r="A282" s="136"/>
      <c r="B282" s="136"/>
      <c r="C282" s="136"/>
      <c r="D282" s="136"/>
      <c r="E282" s="136"/>
      <c r="F282" s="136"/>
      <c r="G282" s="136"/>
      <c r="H282" s="136"/>
      <c r="I282" s="136"/>
      <c r="J282" s="136"/>
      <c r="K282" s="136"/>
      <c r="L282" s="136"/>
      <c r="M282" s="136"/>
      <c r="N282" s="136"/>
      <c r="O282" s="136"/>
      <c r="P282" s="136"/>
      <c r="Q282" s="136"/>
    </row>
    <row r="283" spans="1:17">
      <c r="A283" s="136"/>
      <c r="B283" s="136"/>
      <c r="C283" s="136"/>
      <c r="D283" s="136"/>
      <c r="E283" s="136"/>
      <c r="F283" s="136"/>
      <c r="G283" s="136"/>
      <c r="H283" s="136"/>
      <c r="I283" s="136"/>
      <c r="J283" s="136"/>
      <c r="K283" s="136"/>
      <c r="L283" s="136"/>
      <c r="M283" s="136"/>
      <c r="N283" s="136"/>
      <c r="O283" s="136"/>
      <c r="P283" s="136"/>
      <c r="Q283" s="136"/>
    </row>
    <row r="284" spans="1:17">
      <c r="A284" s="136"/>
      <c r="B284" s="136"/>
      <c r="C284" s="136"/>
      <c r="D284" s="136"/>
      <c r="E284" s="136"/>
      <c r="F284" s="136"/>
      <c r="G284" s="136"/>
      <c r="H284" s="136"/>
      <c r="I284" s="136"/>
      <c r="J284" s="136"/>
      <c r="K284" s="136"/>
      <c r="L284" s="136"/>
      <c r="M284" s="136"/>
      <c r="N284" s="136"/>
      <c r="O284" s="136"/>
      <c r="P284" s="136"/>
      <c r="Q284" s="136"/>
    </row>
    <row r="285" spans="1:17">
      <c r="A285" s="136"/>
      <c r="B285" s="136"/>
      <c r="C285" s="136"/>
      <c r="D285" s="136"/>
      <c r="E285" s="136"/>
      <c r="F285" s="136"/>
      <c r="G285" s="136"/>
      <c r="H285" s="136"/>
      <c r="I285" s="136"/>
      <c r="J285" s="136"/>
      <c r="K285" s="136"/>
      <c r="L285" s="136"/>
      <c r="M285" s="136"/>
      <c r="N285" s="136"/>
      <c r="O285" s="136"/>
      <c r="P285" s="136"/>
      <c r="Q285" s="136"/>
    </row>
    <row r="286" spans="1:17">
      <c r="A286" s="136"/>
      <c r="B286" s="136"/>
      <c r="C286" s="136"/>
      <c r="D286" s="136"/>
      <c r="E286" s="136"/>
      <c r="F286" s="136"/>
      <c r="G286" s="136"/>
      <c r="H286" s="136"/>
      <c r="I286" s="136"/>
      <c r="J286" s="136"/>
      <c r="K286" s="136"/>
      <c r="L286" s="136"/>
      <c r="M286" s="136"/>
      <c r="N286" s="136"/>
      <c r="O286" s="136"/>
      <c r="P286" s="136"/>
      <c r="Q286" s="136"/>
    </row>
    <row r="287" spans="1:17">
      <c r="A287" s="136"/>
      <c r="B287" s="136"/>
      <c r="C287" s="136"/>
      <c r="D287" s="136"/>
      <c r="E287" s="136"/>
      <c r="F287" s="136"/>
      <c r="G287" s="136"/>
      <c r="H287" s="136"/>
      <c r="I287" s="136"/>
      <c r="J287" s="136"/>
      <c r="K287" s="136"/>
      <c r="L287" s="136"/>
      <c r="M287" s="136"/>
      <c r="N287" s="136"/>
      <c r="O287" s="136"/>
      <c r="P287" s="136"/>
      <c r="Q287" s="136"/>
    </row>
    <row r="288" spans="1:17">
      <c r="A288" s="136"/>
      <c r="B288" s="136"/>
      <c r="C288" s="136"/>
      <c r="D288" s="136"/>
      <c r="E288" s="136"/>
      <c r="F288" s="136"/>
      <c r="G288" s="136"/>
      <c r="H288" s="136"/>
      <c r="I288" s="136"/>
      <c r="J288" s="136"/>
      <c r="K288" s="136"/>
      <c r="L288" s="136"/>
      <c r="M288" s="136"/>
      <c r="N288" s="136"/>
      <c r="O288" s="136"/>
      <c r="P288" s="136"/>
      <c r="Q288" s="136"/>
    </row>
    <row r="289" spans="1:17">
      <c r="A289" s="136"/>
      <c r="B289" s="136"/>
      <c r="C289" s="136"/>
      <c r="D289" s="136"/>
      <c r="E289" s="136"/>
      <c r="F289" s="136"/>
      <c r="G289" s="136"/>
      <c r="H289" s="136"/>
      <c r="I289" s="136"/>
      <c r="J289" s="136"/>
      <c r="K289" s="136"/>
      <c r="L289" s="136"/>
      <c r="M289" s="136"/>
      <c r="N289" s="136"/>
      <c r="O289" s="136"/>
      <c r="P289" s="136"/>
      <c r="Q289" s="136"/>
    </row>
    <row r="290" spans="1:17">
      <c r="A290" s="136"/>
      <c r="B290" s="136"/>
      <c r="C290" s="136"/>
      <c r="D290" s="136"/>
      <c r="E290" s="136"/>
      <c r="F290" s="136"/>
      <c r="G290" s="136"/>
      <c r="H290" s="136"/>
      <c r="I290" s="136"/>
      <c r="J290" s="136"/>
      <c r="K290" s="136"/>
      <c r="L290" s="136"/>
      <c r="M290" s="136"/>
      <c r="N290" s="136"/>
      <c r="O290" s="136"/>
      <c r="P290" s="136"/>
      <c r="Q290" s="136"/>
    </row>
    <row r="291" spans="1:17">
      <c r="A291" s="136"/>
      <c r="B291" s="136"/>
      <c r="C291" s="136"/>
      <c r="D291" s="136"/>
      <c r="E291" s="136"/>
      <c r="F291" s="136"/>
      <c r="G291" s="136"/>
      <c r="H291" s="136"/>
      <c r="I291" s="136"/>
      <c r="J291" s="136"/>
      <c r="K291" s="136"/>
      <c r="L291" s="136"/>
      <c r="M291" s="136"/>
      <c r="N291" s="136"/>
      <c r="O291" s="136"/>
      <c r="P291" s="136"/>
      <c r="Q291" s="136"/>
    </row>
    <row r="292" spans="1:17">
      <c r="A292" s="136"/>
      <c r="B292" s="136"/>
      <c r="C292" s="136"/>
      <c r="D292" s="136"/>
      <c r="E292" s="136"/>
      <c r="F292" s="136"/>
      <c r="G292" s="136"/>
      <c r="H292" s="136"/>
      <c r="I292" s="136"/>
      <c r="J292" s="136"/>
      <c r="K292" s="136"/>
      <c r="L292" s="136"/>
      <c r="M292" s="136"/>
      <c r="N292" s="136"/>
      <c r="O292" s="136"/>
      <c r="P292" s="136"/>
      <c r="Q292" s="136"/>
    </row>
    <row r="293" spans="1:17">
      <c r="A293" s="136"/>
      <c r="B293" s="136"/>
      <c r="C293" s="136"/>
      <c r="D293" s="136"/>
      <c r="E293" s="136"/>
      <c r="F293" s="136"/>
      <c r="G293" s="136"/>
      <c r="H293" s="136"/>
      <c r="I293" s="136"/>
      <c r="J293" s="136"/>
      <c r="K293" s="136"/>
      <c r="L293" s="136"/>
      <c r="M293" s="136"/>
      <c r="N293" s="136"/>
      <c r="O293" s="136"/>
      <c r="P293" s="136"/>
      <c r="Q293" s="136"/>
    </row>
    <row r="294" spans="1:17">
      <c r="A294" s="136"/>
      <c r="B294" s="136"/>
      <c r="C294" s="136"/>
      <c r="D294" s="136"/>
      <c r="E294" s="136"/>
      <c r="F294" s="136"/>
      <c r="G294" s="136"/>
      <c r="H294" s="136"/>
      <c r="I294" s="136"/>
      <c r="J294" s="136"/>
      <c r="K294" s="136"/>
      <c r="L294" s="136"/>
      <c r="M294" s="136"/>
      <c r="N294" s="136"/>
      <c r="O294" s="136"/>
      <c r="P294" s="136"/>
      <c r="Q294" s="136"/>
    </row>
    <row r="295" spans="1:17">
      <c r="A295" s="136"/>
      <c r="B295" s="136"/>
      <c r="C295" s="136"/>
      <c r="D295" s="136"/>
      <c r="E295" s="136"/>
      <c r="F295" s="136"/>
      <c r="G295" s="136"/>
      <c r="H295" s="136"/>
      <c r="I295" s="136"/>
      <c r="J295" s="136"/>
      <c r="K295" s="136"/>
      <c r="L295" s="136"/>
      <c r="M295" s="136"/>
      <c r="N295" s="136"/>
      <c r="O295" s="136"/>
      <c r="P295" s="136"/>
      <c r="Q295" s="136"/>
    </row>
    <row r="296" spans="1:17">
      <c r="A296" s="136"/>
      <c r="B296" s="136"/>
      <c r="C296" s="136"/>
      <c r="D296" s="136"/>
      <c r="E296" s="136"/>
      <c r="F296" s="136"/>
      <c r="G296" s="136"/>
      <c r="H296" s="136"/>
      <c r="I296" s="136"/>
      <c r="J296" s="136"/>
      <c r="K296" s="136"/>
      <c r="L296" s="136"/>
      <c r="M296" s="136"/>
      <c r="N296" s="136"/>
      <c r="O296" s="136"/>
      <c r="P296" s="136"/>
      <c r="Q296" s="136"/>
    </row>
    <row r="297" spans="1:17">
      <c r="A297" s="136"/>
      <c r="B297" s="136"/>
      <c r="C297" s="136"/>
      <c r="D297" s="136"/>
      <c r="E297" s="136"/>
      <c r="F297" s="136"/>
      <c r="G297" s="136"/>
      <c r="H297" s="136"/>
      <c r="I297" s="136"/>
      <c r="J297" s="136"/>
      <c r="K297" s="136"/>
      <c r="L297" s="136"/>
      <c r="M297" s="136"/>
      <c r="N297" s="136"/>
      <c r="O297" s="136"/>
      <c r="P297" s="136"/>
      <c r="Q297" s="136"/>
    </row>
    <row r="298" spans="1:17">
      <c r="A298" s="136"/>
      <c r="B298" s="136"/>
      <c r="C298" s="136"/>
      <c r="D298" s="136"/>
      <c r="E298" s="136"/>
      <c r="F298" s="136"/>
      <c r="G298" s="136"/>
      <c r="H298" s="136"/>
      <c r="I298" s="136"/>
      <c r="J298" s="136"/>
      <c r="K298" s="136"/>
      <c r="L298" s="136"/>
      <c r="M298" s="136"/>
      <c r="N298" s="136"/>
      <c r="O298" s="136"/>
      <c r="P298" s="136"/>
      <c r="Q298" s="136"/>
    </row>
    <row r="299" spans="1:17">
      <c r="A299" s="136"/>
      <c r="B299" s="136"/>
      <c r="C299" s="136"/>
      <c r="D299" s="136"/>
      <c r="E299" s="136"/>
      <c r="F299" s="136"/>
      <c r="G299" s="136"/>
      <c r="H299" s="136"/>
      <c r="I299" s="136"/>
      <c r="J299" s="136"/>
      <c r="K299" s="136"/>
      <c r="L299" s="136"/>
      <c r="M299" s="136"/>
      <c r="N299" s="136"/>
      <c r="O299" s="136"/>
      <c r="P299" s="136"/>
      <c r="Q299" s="136"/>
    </row>
    <row r="300" spans="1:17">
      <c r="A300" s="136"/>
      <c r="B300" s="136"/>
      <c r="C300" s="136"/>
      <c r="D300" s="136"/>
      <c r="E300" s="136"/>
      <c r="F300" s="136"/>
      <c r="G300" s="136"/>
      <c r="H300" s="136"/>
      <c r="I300" s="136"/>
      <c r="J300" s="136"/>
      <c r="K300" s="136"/>
      <c r="L300" s="136"/>
      <c r="M300" s="136"/>
      <c r="N300" s="136"/>
      <c r="O300" s="136"/>
      <c r="P300" s="136"/>
      <c r="Q300" s="136"/>
    </row>
    <row r="301" spans="1:17">
      <c r="A301" s="136"/>
      <c r="B301" s="136"/>
      <c r="C301" s="136"/>
      <c r="D301" s="136"/>
      <c r="E301" s="136"/>
      <c r="F301" s="136"/>
      <c r="G301" s="136"/>
      <c r="H301" s="136"/>
      <c r="I301" s="136"/>
      <c r="J301" s="136"/>
      <c r="K301" s="136"/>
      <c r="L301" s="136"/>
      <c r="M301" s="136"/>
      <c r="N301" s="136"/>
      <c r="O301" s="136"/>
      <c r="P301" s="136"/>
      <c r="Q301" s="136"/>
    </row>
    <row r="302" spans="1:17">
      <c r="A302" s="136"/>
      <c r="B302" s="136"/>
      <c r="C302" s="136"/>
      <c r="D302" s="136"/>
      <c r="E302" s="136"/>
      <c r="F302" s="136"/>
      <c r="G302" s="136"/>
      <c r="H302" s="136"/>
      <c r="I302" s="136"/>
      <c r="J302" s="136"/>
      <c r="K302" s="136"/>
      <c r="L302" s="136"/>
      <c r="M302" s="136"/>
      <c r="N302" s="136"/>
      <c r="O302" s="136"/>
      <c r="P302" s="136"/>
      <c r="Q302" s="136"/>
    </row>
    <row r="303" spans="1:17">
      <c r="A303" s="136"/>
      <c r="B303" s="136"/>
      <c r="C303" s="136"/>
      <c r="D303" s="136"/>
      <c r="E303" s="136"/>
      <c r="F303" s="136"/>
      <c r="G303" s="136"/>
      <c r="H303" s="136"/>
      <c r="I303" s="136"/>
      <c r="J303" s="136"/>
      <c r="K303" s="136"/>
      <c r="L303" s="136"/>
      <c r="M303" s="136"/>
      <c r="N303" s="136"/>
      <c r="O303" s="136"/>
      <c r="P303" s="136"/>
      <c r="Q303" s="136"/>
    </row>
    <row r="304" spans="1:17">
      <c r="A304" s="136"/>
      <c r="B304" s="136"/>
      <c r="C304" s="136"/>
      <c r="D304" s="136"/>
      <c r="E304" s="136"/>
      <c r="F304" s="136"/>
      <c r="G304" s="136"/>
      <c r="H304" s="136"/>
      <c r="I304" s="136"/>
      <c r="J304" s="136"/>
      <c r="K304" s="136"/>
      <c r="L304" s="136"/>
      <c r="M304" s="136"/>
      <c r="N304" s="136"/>
      <c r="O304" s="136"/>
      <c r="P304" s="136"/>
      <c r="Q304" s="136"/>
    </row>
    <row r="305" spans="1:17">
      <c r="A305" s="136"/>
      <c r="B305" s="136"/>
      <c r="C305" s="136"/>
      <c r="D305" s="136"/>
      <c r="E305" s="136"/>
      <c r="F305" s="136"/>
      <c r="G305" s="136"/>
      <c r="H305" s="136"/>
      <c r="I305" s="136"/>
      <c r="J305" s="136"/>
      <c r="K305" s="136"/>
      <c r="L305" s="136"/>
      <c r="M305" s="136"/>
      <c r="N305" s="136"/>
      <c r="O305" s="136"/>
      <c r="P305" s="136"/>
      <c r="Q305" s="136"/>
    </row>
    <row r="306" spans="1:17">
      <c r="A306" s="136"/>
      <c r="B306" s="136"/>
      <c r="C306" s="136"/>
      <c r="D306" s="136"/>
      <c r="E306" s="136"/>
      <c r="F306" s="136"/>
      <c r="G306" s="136"/>
      <c r="H306" s="136"/>
      <c r="I306" s="136"/>
      <c r="J306" s="136"/>
      <c r="K306" s="136"/>
      <c r="L306" s="136"/>
      <c r="M306" s="136"/>
      <c r="N306" s="136"/>
      <c r="O306" s="136"/>
      <c r="P306" s="136"/>
      <c r="Q306" s="136"/>
    </row>
    <row r="307" spans="1:17">
      <c r="A307" s="136"/>
      <c r="B307" s="136"/>
      <c r="C307" s="136"/>
      <c r="D307" s="136"/>
      <c r="E307" s="136"/>
      <c r="F307" s="136"/>
      <c r="G307" s="136"/>
      <c r="H307" s="136"/>
      <c r="I307" s="136"/>
      <c r="J307" s="136"/>
      <c r="K307" s="136"/>
      <c r="L307" s="136"/>
      <c r="M307" s="136"/>
      <c r="N307" s="136"/>
      <c r="O307" s="136"/>
      <c r="P307" s="136"/>
      <c r="Q307" s="136"/>
    </row>
    <row r="308" spans="1:17">
      <c r="A308" s="136"/>
      <c r="B308" s="136"/>
      <c r="C308" s="136"/>
      <c r="D308" s="136"/>
      <c r="E308" s="136"/>
      <c r="F308" s="136"/>
      <c r="G308" s="136"/>
      <c r="H308" s="136"/>
      <c r="I308" s="136"/>
      <c r="J308" s="136"/>
      <c r="K308" s="136"/>
      <c r="L308" s="136"/>
      <c r="M308" s="136"/>
      <c r="N308" s="136"/>
      <c r="O308" s="136"/>
      <c r="P308" s="136"/>
      <c r="Q308" s="136"/>
    </row>
    <row r="309" spans="1:17">
      <c r="A309" s="136"/>
      <c r="B309" s="136"/>
      <c r="C309" s="136"/>
      <c r="D309" s="136"/>
      <c r="E309" s="136"/>
      <c r="F309" s="136"/>
      <c r="G309" s="136"/>
      <c r="H309" s="136"/>
      <c r="I309" s="136"/>
      <c r="J309" s="136"/>
      <c r="K309" s="136"/>
      <c r="L309" s="136"/>
      <c r="M309" s="136"/>
      <c r="N309" s="136"/>
      <c r="O309" s="136"/>
      <c r="P309" s="136"/>
      <c r="Q309" s="136"/>
    </row>
    <row r="310" spans="1:17">
      <c r="A310" s="136"/>
      <c r="B310" s="136"/>
      <c r="C310" s="136"/>
      <c r="D310" s="136"/>
      <c r="E310" s="136"/>
      <c r="F310" s="136"/>
      <c r="G310" s="136"/>
      <c r="H310" s="136"/>
      <c r="I310" s="136"/>
      <c r="J310" s="136"/>
      <c r="K310" s="136"/>
      <c r="L310" s="136"/>
      <c r="M310" s="136"/>
      <c r="N310" s="136"/>
      <c r="O310" s="136"/>
      <c r="P310" s="136"/>
      <c r="Q310" s="136"/>
    </row>
    <row r="311" spans="1:17">
      <c r="A311" s="136"/>
      <c r="B311" s="136"/>
      <c r="C311" s="136"/>
      <c r="D311" s="136"/>
      <c r="E311" s="136"/>
      <c r="F311" s="136"/>
      <c r="G311" s="136"/>
      <c r="H311" s="136"/>
      <c r="I311" s="136"/>
      <c r="J311" s="136"/>
      <c r="K311" s="136"/>
      <c r="L311" s="136"/>
      <c r="M311" s="136"/>
      <c r="N311" s="136"/>
      <c r="O311" s="136"/>
      <c r="P311" s="136"/>
      <c r="Q311" s="136"/>
    </row>
    <row r="312" spans="1:17">
      <c r="A312" s="136"/>
      <c r="B312" s="136"/>
      <c r="C312" s="136"/>
      <c r="D312" s="136"/>
      <c r="E312" s="136"/>
      <c r="F312" s="136"/>
      <c r="G312" s="136"/>
      <c r="H312" s="136"/>
      <c r="I312" s="136"/>
      <c r="J312" s="136"/>
      <c r="K312" s="136"/>
      <c r="L312" s="136"/>
      <c r="M312" s="136"/>
      <c r="N312" s="136"/>
      <c r="O312" s="136"/>
      <c r="P312" s="136"/>
      <c r="Q312" s="136"/>
    </row>
    <row r="313" spans="1:17">
      <c r="A313" s="136"/>
      <c r="B313" s="136"/>
      <c r="C313" s="136"/>
      <c r="D313" s="136"/>
      <c r="E313" s="136"/>
      <c r="F313" s="136"/>
      <c r="G313" s="136"/>
      <c r="H313" s="136"/>
      <c r="I313" s="136"/>
      <c r="J313" s="136"/>
      <c r="K313" s="136"/>
      <c r="L313" s="136"/>
      <c r="M313" s="136"/>
      <c r="N313" s="136"/>
      <c r="O313" s="136"/>
      <c r="P313" s="136"/>
      <c r="Q313" s="136"/>
    </row>
    <row r="314" spans="1:17">
      <c r="A314" s="136"/>
      <c r="B314" s="136"/>
      <c r="C314" s="136"/>
      <c r="D314" s="136"/>
      <c r="E314" s="136"/>
      <c r="F314" s="136"/>
      <c r="G314" s="136"/>
      <c r="H314" s="136"/>
      <c r="I314" s="136"/>
      <c r="J314" s="136"/>
      <c r="K314" s="136"/>
      <c r="L314" s="136"/>
      <c r="M314" s="136"/>
      <c r="N314" s="136"/>
      <c r="O314" s="136"/>
      <c r="P314" s="136"/>
      <c r="Q314" s="136"/>
    </row>
    <row r="315" spans="1:17">
      <c r="A315" s="136"/>
      <c r="B315" s="136"/>
      <c r="C315" s="136"/>
      <c r="D315" s="136"/>
      <c r="E315" s="136"/>
      <c r="F315" s="136"/>
      <c r="G315" s="136"/>
      <c r="H315" s="136"/>
      <c r="I315" s="136"/>
      <c r="J315" s="136"/>
      <c r="K315" s="136"/>
      <c r="L315" s="136"/>
      <c r="M315" s="136"/>
      <c r="N315" s="136"/>
      <c r="O315" s="136"/>
      <c r="P315" s="136"/>
      <c r="Q315" s="136"/>
    </row>
    <row r="316" spans="1:17">
      <c r="A316" s="136"/>
      <c r="B316" s="136"/>
      <c r="C316" s="136"/>
      <c r="D316" s="136"/>
      <c r="E316" s="136"/>
      <c r="F316" s="136"/>
      <c r="G316" s="136"/>
      <c r="H316" s="136"/>
      <c r="I316" s="136"/>
      <c r="J316" s="136"/>
      <c r="K316" s="136"/>
      <c r="L316" s="136"/>
      <c r="M316" s="136"/>
      <c r="N316" s="136"/>
      <c r="O316" s="136"/>
      <c r="P316" s="136"/>
      <c r="Q316" s="136"/>
    </row>
    <row r="317" spans="1:17">
      <c r="A317" s="136"/>
      <c r="B317" s="136"/>
      <c r="C317" s="136"/>
      <c r="D317" s="136"/>
      <c r="E317" s="136"/>
      <c r="F317" s="136"/>
      <c r="G317" s="136"/>
      <c r="H317" s="136"/>
      <c r="I317" s="136"/>
      <c r="J317" s="136"/>
      <c r="K317" s="136"/>
      <c r="L317" s="136"/>
      <c r="M317" s="136"/>
      <c r="N317" s="136"/>
      <c r="O317" s="136"/>
      <c r="P317" s="136"/>
      <c r="Q317" s="136"/>
    </row>
    <row r="318" spans="1:17">
      <c r="A318" s="136"/>
      <c r="B318" s="136"/>
      <c r="C318" s="136"/>
      <c r="D318" s="136"/>
      <c r="E318" s="136"/>
      <c r="F318" s="136"/>
      <c r="G318" s="136"/>
      <c r="H318" s="136"/>
      <c r="I318" s="136"/>
      <c r="J318" s="136"/>
      <c r="K318" s="136"/>
      <c r="L318" s="136"/>
      <c r="M318" s="136"/>
      <c r="N318" s="136"/>
      <c r="O318" s="136"/>
      <c r="P318" s="136"/>
      <c r="Q318" s="136"/>
    </row>
    <row r="319" spans="1:17">
      <c r="A319" s="136"/>
      <c r="B319" s="136"/>
      <c r="C319" s="136"/>
      <c r="D319" s="136"/>
      <c r="E319" s="136"/>
      <c r="F319" s="136"/>
      <c r="G319" s="136"/>
      <c r="H319" s="136"/>
      <c r="I319" s="136"/>
      <c r="J319" s="136"/>
      <c r="K319" s="136"/>
      <c r="L319" s="136"/>
      <c r="M319" s="136"/>
      <c r="N319" s="136"/>
      <c r="O319" s="136"/>
      <c r="P319" s="136"/>
      <c r="Q319" s="136"/>
    </row>
    <row r="320" spans="1:17">
      <c r="A320" s="136"/>
      <c r="B320" s="136"/>
      <c r="C320" s="136"/>
      <c r="D320" s="136"/>
      <c r="E320" s="136"/>
      <c r="F320" s="136"/>
      <c r="G320" s="136"/>
      <c r="H320" s="136"/>
      <c r="I320" s="136"/>
      <c r="J320" s="136"/>
      <c r="K320" s="136"/>
      <c r="L320" s="136"/>
      <c r="M320" s="136"/>
      <c r="N320" s="136"/>
      <c r="O320" s="136"/>
      <c r="P320" s="136"/>
      <c r="Q320" s="136"/>
    </row>
    <row r="321" spans="1:17">
      <c r="A321" s="136"/>
      <c r="B321" s="136"/>
      <c r="C321" s="136"/>
      <c r="D321" s="136"/>
      <c r="E321" s="136"/>
      <c r="F321" s="136"/>
      <c r="G321" s="136"/>
      <c r="H321" s="136"/>
      <c r="I321" s="136"/>
      <c r="J321" s="136"/>
      <c r="K321" s="136"/>
      <c r="L321" s="136"/>
      <c r="M321" s="136"/>
      <c r="N321" s="136"/>
      <c r="O321" s="136"/>
      <c r="P321" s="136"/>
      <c r="Q321" s="136"/>
    </row>
    <row r="322" spans="1:17">
      <c r="A322" s="136"/>
      <c r="B322" s="136"/>
      <c r="C322" s="136"/>
      <c r="D322" s="136"/>
      <c r="E322" s="136"/>
      <c r="F322" s="136"/>
      <c r="G322" s="136"/>
      <c r="H322" s="136"/>
      <c r="I322" s="136"/>
      <c r="J322" s="136"/>
      <c r="K322" s="136"/>
      <c r="L322" s="136"/>
      <c r="M322" s="136"/>
      <c r="N322" s="136"/>
      <c r="O322" s="136"/>
      <c r="P322" s="136"/>
      <c r="Q322" s="136"/>
    </row>
    <row r="323" spans="1:17">
      <c r="A323" s="136"/>
      <c r="B323" s="136"/>
      <c r="C323" s="136"/>
      <c r="D323" s="136"/>
      <c r="E323" s="136"/>
      <c r="F323" s="136"/>
      <c r="G323" s="136"/>
      <c r="H323" s="136"/>
      <c r="I323" s="136"/>
      <c r="J323" s="136"/>
      <c r="K323" s="136"/>
      <c r="L323" s="136"/>
      <c r="M323" s="136"/>
      <c r="N323" s="136"/>
      <c r="O323" s="136"/>
      <c r="P323" s="136"/>
      <c r="Q323" s="136"/>
    </row>
    <row r="324" spans="1:17">
      <c r="A324" s="136"/>
      <c r="B324" s="136"/>
      <c r="C324" s="136"/>
      <c r="D324" s="136"/>
      <c r="E324" s="136"/>
      <c r="F324" s="136"/>
      <c r="G324" s="136"/>
      <c r="H324" s="136"/>
      <c r="I324" s="136"/>
      <c r="J324" s="136"/>
      <c r="K324" s="136"/>
      <c r="L324" s="136"/>
      <c r="M324" s="136"/>
      <c r="N324" s="136"/>
      <c r="O324" s="136"/>
      <c r="P324" s="136"/>
      <c r="Q324" s="136"/>
    </row>
    <row r="325" spans="1:17">
      <c r="A325" s="136"/>
      <c r="B325" s="136"/>
      <c r="C325" s="136"/>
      <c r="D325" s="136"/>
      <c r="E325" s="136"/>
      <c r="F325" s="136"/>
      <c r="G325" s="136"/>
      <c r="H325" s="136"/>
      <c r="I325" s="136"/>
      <c r="J325" s="136"/>
      <c r="K325" s="136"/>
      <c r="L325" s="136"/>
      <c r="M325" s="136"/>
      <c r="N325" s="136"/>
      <c r="O325" s="136"/>
      <c r="P325" s="136"/>
      <c r="Q325" s="136"/>
    </row>
    <row r="326" spans="1:17">
      <c r="A326" s="136"/>
      <c r="B326" s="136"/>
      <c r="C326" s="136"/>
      <c r="D326" s="136"/>
      <c r="E326" s="136"/>
      <c r="F326" s="136"/>
      <c r="G326" s="136"/>
      <c r="H326" s="136"/>
      <c r="I326" s="136"/>
      <c r="J326" s="136"/>
      <c r="K326" s="136"/>
      <c r="L326" s="136"/>
      <c r="M326" s="136"/>
      <c r="N326" s="136"/>
      <c r="O326" s="136"/>
      <c r="P326" s="136"/>
      <c r="Q326" s="136"/>
    </row>
    <row r="327" spans="1:17">
      <c r="A327" s="136"/>
      <c r="B327" s="136"/>
      <c r="C327" s="136"/>
      <c r="D327" s="136"/>
      <c r="E327" s="136"/>
      <c r="F327" s="136"/>
      <c r="G327" s="136"/>
      <c r="H327" s="136"/>
      <c r="I327" s="136"/>
      <c r="J327" s="136"/>
      <c r="K327" s="136"/>
      <c r="L327" s="136"/>
      <c r="M327" s="136"/>
      <c r="N327" s="136"/>
      <c r="O327" s="136"/>
      <c r="P327" s="136"/>
      <c r="Q327" s="136"/>
    </row>
    <row r="328" spans="1:17">
      <c r="A328" s="136"/>
      <c r="B328" s="136"/>
      <c r="C328" s="136"/>
      <c r="D328" s="136"/>
      <c r="E328" s="136"/>
      <c r="F328" s="136"/>
      <c r="G328" s="136"/>
      <c r="H328" s="136"/>
      <c r="I328" s="136"/>
      <c r="J328" s="136"/>
      <c r="K328" s="136"/>
      <c r="L328" s="136"/>
      <c r="M328" s="136"/>
      <c r="N328" s="136"/>
      <c r="O328" s="136"/>
      <c r="P328" s="136"/>
      <c r="Q328" s="136"/>
    </row>
    <row r="329" spans="1:17">
      <c r="A329" s="136"/>
      <c r="B329" s="136"/>
      <c r="C329" s="136"/>
      <c r="D329" s="136"/>
      <c r="E329" s="136"/>
      <c r="F329" s="136"/>
      <c r="G329" s="136"/>
      <c r="H329" s="136"/>
      <c r="I329" s="136"/>
      <c r="J329" s="136"/>
      <c r="K329" s="136"/>
      <c r="L329" s="136"/>
      <c r="M329" s="136"/>
      <c r="N329" s="136"/>
      <c r="O329" s="136"/>
      <c r="P329" s="136"/>
      <c r="Q329" s="136"/>
    </row>
    <row r="330" spans="1:17">
      <c r="A330" s="136"/>
      <c r="B330" s="136"/>
      <c r="C330" s="136"/>
      <c r="D330" s="136"/>
      <c r="E330" s="136"/>
      <c r="F330" s="136"/>
      <c r="G330" s="136"/>
      <c r="H330" s="136"/>
      <c r="I330" s="136"/>
      <c r="J330" s="136"/>
      <c r="K330" s="136"/>
      <c r="L330" s="136"/>
      <c r="M330" s="136"/>
      <c r="N330" s="136"/>
      <c r="O330" s="136"/>
      <c r="P330" s="136"/>
      <c r="Q330" s="136"/>
    </row>
    <row r="331" spans="1:17">
      <c r="A331" s="136"/>
      <c r="B331" s="136"/>
      <c r="C331" s="136"/>
      <c r="D331" s="136"/>
      <c r="E331" s="136"/>
      <c r="F331" s="136"/>
      <c r="G331" s="136"/>
      <c r="H331" s="136"/>
      <c r="I331" s="136"/>
      <c r="J331" s="136"/>
      <c r="K331" s="136"/>
      <c r="L331" s="136"/>
      <c r="M331" s="136"/>
      <c r="N331" s="136"/>
      <c r="O331" s="136"/>
      <c r="P331" s="136"/>
      <c r="Q331" s="136"/>
    </row>
    <row r="332" spans="1:17">
      <c r="A332" s="136"/>
      <c r="B332" s="136"/>
      <c r="C332" s="136"/>
      <c r="D332" s="136"/>
      <c r="E332" s="136"/>
      <c r="F332" s="136"/>
      <c r="G332" s="136"/>
      <c r="H332" s="136"/>
      <c r="I332" s="136"/>
      <c r="J332" s="136"/>
      <c r="K332" s="136"/>
      <c r="L332" s="136"/>
      <c r="M332" s="136"/>
      <c r="N332" s="136"/>
      <c r="O332" s="136"/>
      <c r="P332" s="136"/>
      <c r="Q332" s="136"/>
    </row>
    <row r="333" spans="1:17">
      <c r="A333" s="136"/>
      <c r="B333" s="136"/>
      <c r="C333" s="136"/>
      <c r="D333" s="136"/>
      <c r="E333" s="136"/>
      <c r="F333" s="136"/>
      <c r="G333" s="136"/>
      <c r="H333" s="136"/>
      <c r="I333" s="136"/>
      <c r="J333" s="136"/>
      <c r="K333" s="136"/>
      <c r="L333" s="136"/>
      <c r="M333" s="136"/>
      <c r="N333" s="136"/>
      <c r="O333" s="136"/>
      <c r="P333" s="136"/>
      <c r="Q333" s="136"/>
    </row>
    <row r="334" spans="1:17">
      <c r="A334" s="136"/>
      <c r="B334" s="136"/>
      <c r="C334" s="136"/>
      <c r="D334" s="136"/>
      <c r="E334" s="136"/>
      <c r="F334" s="136"/>
      <c r="G334" s="136"/>
      <c r="H334" s="136"/>
      <c r="I334" s="136"/>
      <c r="J334" s="136"/>
      <c r="K334" s="136"/>
      <c r="L334" s="136"/>
      <c r="M334" s="136"/>
      <c r="N334" s="136"/>
      <c r="O334" s="136"/>
      <c r="P334" s="136"/>
      <c r="Q334" s="136"/>
    </row>
    <row r="335" spans="1:17">
      <c r="A335" s="136"/>
      <c r="B335" s="136"/>
      <c r="C335" s="136"/>
      <c r="D335" s="136"/>
      <c r="E335" s="136"/>
      <c r="F335" s="136"/>
      <c r="G335" s="136"/>
      <c r="H335" s="136"/>
      <c r="I335" s="136"/>
      <c r="J335" s="136"/>
      <c r="K335" s="136"/>
      <c r="L335" s="136"/>
      <c r="M335" s="136"/>
      <c r="N335" s="136"/>
      <c r="O335" s="136"/>
      <c r="P335" s="136"/>
      <c r="Q335" s="136"/>
    </row>
    <row r="336" spans="1:17">
      <c r="A336" s="136"/>
      <c r="B336" s="136"/>
      <c r="C336" s="136"/>
      <c r="D336" s="136"/>
      <c r="E336" s="136"/>
      <c r="F336" s="136"/>
      <c r="G336" s="136"/>
      <c r="H336" s="136"/>
      <c r="I336" s="136"/>
      <c r="J336" s="136"/>
      <c r="K336" s="136"/>
      <c r="L336" s="136"/>
      <c r="M336" s="136"/>
      <c r="N336" s="136"/>
      <c r="O336" s="136"/>
      <c r="P336" s="136"/>
      <c r="Q336" s="136"/>
    </row>
    <row r="337" spans="1:17">
      <c r="A337" s="136"/>
      <c r="B337" s="136"/>
      <c r="C337" s="136"/>
      <c r="D337" s="136"/>
      <c r="E337" s="136"/>
      <c r="F337" s="136"/>
      <c r="G337" s="136"/>
      <c r="H337" s="136"/>
      <c r="I337" s="136"/>
      <c r="J337" s="136"/>
      <c r="K337" s="136"/>
      <c r="L337" s="136"/>
      <c r="M337" s="136"/>
      <c r="N337" s="136"/>
      <c r="O337" s="136"/>
      <c r="P337" s="136"/>
      <c r="Q337" s="136"/>
    </row>
    <row r="338" spans="1:17">
      <c r="A338" s="136"/>
      <c r="B338" s="136"/>
      <c r="C338" s="136"/>
      <c r="D338" s="136"/>
      <c r="E338" s="136"/>
      <c r="F338" s="136"/>
      <c r="G338" s="136"/>
      <c r="H338" s="136"/>
      <c r="I338" s="136"/>
      <c r="J338" s="136"/>
      <c r="K338" s="136"/>
      <c r="L338" s="136"/>
      <c r="M338" s="136"/>
      <c r="N338" s="136"/>
      <c r="O338" s="136"/>
      <c r="P338" s="136"/>
      <c r="Q338" s="136"/>
    </row>
    <row r="339" spans="1:17">
      <c r="A339" s="136"/>
      <c r="B339" s="136"/>
      <c r="C339" s="136"/>
      <c r="D339" s="136"/>
      <c r="E339" s="136"/>
      <c r="F339" s="136"/>
      <c r="G339" s="136"/>
      <c r="H339" s="136"/>
      <c r="I339" s="136"/>
      <c r="J339" s="136"/>
      <c r="K339" s="136"/>
      <c r="L339" s="136"/>
      <c r="M339" s="136"/>
      <c r="N339" s="136"/>
      <c r="O339" s="136"/>
      <c r="P339" s="136"/>
      <c r="Q339" s="136"/>
    </row>
    <row r="340" spans="1:17">
      <c r="A340" s="136"/>
      <c r="B340" s="136"/>
      <c r="C340" s="136"/>
      <c r="D340" s="136"/>
      <c r="E340" s="136"/>
      <c r="F340" s="136"/>
      <c r="G340" s="136"/>
      <c r="H340" s="136"/>
      <c r="I340" s="136"/>
      <c r="J340" s="136"/>
      <c r="K340" s="136"/>
      <c r="L340" s="136"/>
      <c r="M340" s="136"/>
      <c r="N340" s="136"/>
      <c r="O340" s="136"/>
      <c r="P340" s="136"/>
      <c r="Q340" s="136"/>
    </row>
    <row r="341" spans="1:17">
      <c r="A341" s="136"/>
      <c r="B341" s="136"/>
      <c r="C341" s="136"/>
      <c r="D341" s="136"/>
      <c r="E341" s="136"/>
      <c r="F341" s="136"/>
      <c r="G341" s="136"/>
      <c r="H341" s="136"/>
      <c r="I341" s="136"/>
      <c r="J341" s="136"/>
      <c r="K341" s="136"/>
      <c r="L341" s="136"/>
      <c r="M341" s="136"/>
      <c r="N341" s="136"/>
      <c r="O341" s="136"/>
      <c r="P341" s="136"/>
      <c r="Q341" s="136"/>
    </row>
    <row r="342" spans="1:17">
      <c r="A342" s="136"/>
      <c r="B342" s="136"/>
      <c r="C342" s="136"/>
      <c r="D342" s="136"/>
      <c r="E342" s="136"/>
      <c r="F342" s="136"/>
      <c r="G342" s="136"/>
      <c r="H342" s="136"/>
      <c r="I342" s="136"/>
      <c r="J342" s="136"/>
      <c r="K342" s="136"/>
      <c r="L342" s="136"/>
      <c r="M342" s="136"/>
      <c r="N342" s="136"/>
      <c r="O342" s="136"/>
      <c r="P342" s="136"/>
      <c r="Q342" s="136"/>
    </row>
    <row r="343" spans="1:17">
      <c r="A343" s="136"/>
      <c r="B343" s="136"/>
      <c r="C343" s="136"/>
      <c r="D343" s="136"/>
      <c r="E343" s="136"/>
      <c r="F343" s="136"/>
      <c r="G343" s="136"/>
      <c r="H343" s="136"/>
      <c r="I343" s="136"/>
      <c r="J343" s="136"/>
      <c r="K343" s="136"/>
      <c r="L343" s="136"/>
      <c r="M343" s="136"/>
      <c r="N343" s="136"/>
      <c r="O343" s="136"/>
      <c r="P343" s="136"/>
      <c r="Q343" s="136"/>
    </row>
    <row r="344" spans="1:17">
      <c r="A344" s="136"/>
      <c r="B344" s="136"/>
      <c r="C344" s="136"/>
      <c r="D344" s="136"/>
      <c r="E344" s="136"/>
      <c r="F344" s="136"/>
      <c r="G344" s="136"/>
      <c r="H344" s="136"/>
      <c r="I344" s="136"/>
      <c r="J344" s="136"/>
      <c r="K344" s="136"/>
      <c r="L344" s="136"/>
      <c r="M344" s="136"/>
      <c r="N344" s="136"/>
      <c r="O344" s="136"/>
      <c r="P344" s="136"/>
      <c r="Q344" s="136"/>
    </row>
    <row r="345" spans="1:17">
      <c r="A345" s="136"/>
      <c r="B345" s="136"/>
      <c r="C345" s="136"/>
      <c r="D345" s="136"/>
      <c r="E345" s="136"/>
      <c r="F345" s="136"/>
      <c r="G345" s="136"/>
      <c r="H345" s="136"/>
      <c r="I345" s="136"/>
      <c r="J345" s="136"/>
      <c r="K345" s="136"/>
      <c r="L345" s="136"/>
      <c r="M345" s="136"/>
      <c r="N345" s="136"/>
      <c r="O345" s="136"/>
      <c r="P345" s="136"/>
      <c r="Q345" s="136"/>
    </row>
    <row r="346" spans="1:17">
      <c r="A346" s="136"/>
      <c r="B346" s="136"/>
      <c r="C346" s="136"/>
      <c r="D346" s="136"/>
      <c r="E346" s="136"/>
      <c r="F346" s="136"/>
      <c r="G346" s="136"/>
      <c r="H346" s="136"/>
      <c r="I346" s="136"/>
      <c r="J346" s="136"/>
      <c r="K346" s="136"/>
      <c r="L346" s="136"/>
      <c r="M346" s="136"/>
      <c r="N346" s="136"/>
      <c r="O346" s="136"/>
      <c r="P346" s="136"/>
      <c r="Q346" s="136"/>
    </row>
    <row r="347" spans="1:17">
      <c r="A347" s="136"/>
      <c r="B347" s="136"/>
      <c r="C347" s="136"/>
      <c r="D347" s="136"/>
      <c r="E347" s="136"/>
      <c r="F347" s="136"/>
      <c r="G347" s="136"/>
      <c r="H347" s="136"/>
      <c r="I347" s="136"/>
      <c r="J347" s="136"/>
      <c r="K347" s="136"/>
      <c r="L347" s="136"/>
      <c r="M347" s="136"/>
      <c r="N347" s="136"/>
      <c r="O347" s="136"/>
      <c r="P347" s="136"/>
      <c r="Q347" s="136"/>
    </row>
    <row r="348" spans="1:17">
      <c r="A348" s="136"/>
      <c r="B348" s="136"/>
      <c r="C348" s="136"/>
      <c r="D348" s="136"/>
      <c r="E348" s="136"/>
      <c r="F348" s="136"/>
      <c r="G348" s="136"/>
      <c r="H348" s="136"/>
      <c r="I348" s="136"/>
      <c r="J348" s="136"/>
      <c r="K348" s="136"/>
      <c r="L348" s="136"/>
      <c r="M348" s="136"/>
      <c r="N348" s="136"/>
      <c r="O348" s="136"/>
      <c r="P348" s="136"/>
      <c r="Q348" s="136"/>
    </row>
    <row r="349" spans="1:17">
      <c r="A349" s="136"/>
      <c r="B349" s="136"/>
      <c r="C349" s="136"/>
      <c r="D349" s="136"/>
      <c r="E349" s="136"/>
      <c r="F349" s="136"/>
      <c r="G349" s="136"/>
      <c r="H349" s="136"/>
      <c r="I349" s="136"/>
      <c r="J349" s="136"/>
      <c r="K349" s="136"/>
      <c r="L349" s="136"/>
      <c r="M349" s="136"/>
      <c r="N349" s="136"/>
      <c r="O349" s="136"/>
      <c r="P349" s="136"/>
      <c r="Q349" s="136"/>
    </row>
    <row r="350" spans="1:17">
      <c r="A350" s="136"/>
      <c r="B350" s="136"/>
      <c r="C350" s="136"/>
      <c r="D350" s="136"/>
      <c r="E350" s="136"/>
      <c r="F350" s="136"/>
      <c r="G350" s="136"/>
      <c r="H350" s="136"/>
      <c r="I350" s="136"/>
      <c r="J350" s="136"/>
      <c r="K350" s="136"/>
      <c r="L350" s="136"/>
      <c r="M350" s="136"/>
      <c r="N350" s="136"/>
      <c r="O350" s="136"/>
      <c r="P350" s="136"/>
      <c r="Q350" s="136"/>
    </row>
    <row r="351" spans="1:17">
      <c r="A351" s="136"/>
      <c r="B351" s="136"/>
      <c r="C351" s="136"/>
      <c r="D351" s="136"/>
      <c r="E351" s="136"/>
      <c r="F351" s="136"/>
      <c r="G351" s="136"/>
      <c r="H351" s="136"/>
      <c r="I351" s="136"/>
      <c r="J351" s="136"/>
      <c r="K351" s="136"/>
      <c r="L351" s="136"/>
      <c r="M351" s="136"/>
      <c r="N351" s="136"/>
      <c r="O351" s="136"/>
      <c r="P351" s="136"/>
      <c r="Q351" s="136"/>
    </row>
    <row r="352" spans="1:17">
      <c r="A352" s="136"/>
      <c r="B352" s="136"/>
      <c r="C352" s="136"/>
      <c r="D352" s="136"/>
      <c r="E352" s="136"/>
      <c r="F352" s="136"/>
      <c r="G352" s="136"/>
      <c r="H352" s="136"/>
      <c r="I352" s="136"/>
      <c r="J352" s="136"/>
      <c r="K352" s="136"/>
      <c r="L352" s="136"/>
      <c r="M352" s="136"/>
      <c r="N352" s="136"/>
      <c r="O352" s="136"/>
      <c r="P352" s="136"/>
      <c r="Q352" s="136"/>
    </row>
    <row r="353" spans="1:17">
      <c r="A353" s="136"/>
      <c r="B353" s="136"/>
      <c r="C353" s="136"/>
      <c r="D353" s="136"/>
      <c r="E353" s="136"/>
      <c r="F353" s="136"/>
      <c r="G353" s="136"/>
      <c r="H353" s="136"/>
      <c r="I353" s="136"/>
      <c r="J353" s="136"/>
      <c r="K353" s="136"/>
      <c r="L353" s="136"/>
      <c r="M353" s="136"/>
      <c r="N353" s="136"/>
      <c r="O353" s="136"/>
      <c r="P353" s="136"/>
      <c r="Q353" s="136"/>
    </row>
    <row r="354" spans="1:17">
      <c r="A354" s="136"/>
      <c r="B354" s="136"/>
      <c r="C354" s="136"/>
      <c r="D354" s="136"/>
      <c r="E354" s="136"/>
      <c r="F354" s="136"/>
      <c r="G354" s="136"/>
      <c r="H354" s="136"/>
      <c r="I354" s="136"/>
      <c r="J354" s="136"/>
      <c r="K354" s="136"/>
      <c r="L354" s="136"/>
      <c r="M354" s="136"/>
      <c r="N354" s="136"/>
      <c r="O354" s="136"/>
      <c r="P354" s="136"/>
      <c r="Q354" s="136"/>
    </row>
    <row r="355" spans="1:17">
      <c r="A355" s="136"/>
      <c r="B355" s="136"/>
      <c r="C355" s="136"/>
      <c r="D355" s="136"/>
      <c r="E355" s="136"/>
      <c r="F355" s="136"/>
      <c r="G355" s="136"/>
      <c r="H355" s="136"/>
      <c r="I355" s="136"/>
      <c r="J355" s="136"/>
      <c r="K355" s="136"/>
      <c r="L355" s="136"/>
      <c r="M355" s="136"/>
      <c r="N355" s="136"/>
      <c r="O355" s="136"/>
      <c r="P355" s="136"/>
      <c r="Q355" s="136"/>
    </row>
    <row r="356" spans="1:17">
      <c r="A356" s="136"/>
      <c r="B356" s="136"/>
      <c r="C356" s="136"/>
      <c r="D356" s="136"/>
      <c r="E356" s="136"/>
      <c r="F356" s="136"/>
      <c r="G356" s="136"/>
      <c r="H356" s="136"/>
      <c r="I356" s="136"/>
      <c r="J356" s="136"/>
      <c r="K356" s="136"/>
      <c r="L356" s="136"/>
      <c r="M356" s="136"/>
      <c r="N356" s="136"/>
      <c r="O356" s="136"/>
      <c r="P356" s="136"/>
      <c r="Q356" s="136"/>
    </row>
    <row r="357" spans="1:17">
      <c r="A357" s="136"/>
      <c r="B357" s="136"/>
      <c r="C357" s="136"/>
      <c r="D357" s="136"/>
      <c r="E357" s="136"/>
      <c r="F357" s="136"/>
      <c r="G357" s="136"/>
      <c r="H357" s="136"/>
      <c r="I357" s="136"/>
      <c r="J357" s="136"/>
      <c r="K357" s="136"/>
      <c r="L357" s="136"/>
      <c r="M357" s="136"/>
      <c r="N357" s="136"/>
      <c r="O357" s="136"/>
      <c r="P357" s="136"/>
      <c r="Q357" s="136"/>
    </row>
    <row r="358" spans="1:17">
      <c r="A358" s="136"/>
      <c r="B358" s="136"/>
      <c r="C358" s="136"/>
      <c r="D358" s="136"/>
      <c r="E358" s="136"/>
      <c r="F358" s="136"/>
      <c r="G358" s="136"/>
      <c r="H358" s="136"/>
      <c r="I358" s="136"/>
      <c r="J358" s="136"/>
      <c r="K358" s="136"/>
      <c r="L358" s="136"/>
      <c r="M358" s="136"/>
      <c r="N358" s="136"/>
      <c r="O358" s="136"/>
      <c r="P358" s="136"/>
      <c r="Q358" s="136"/>
    </row>
    <row r="359" spans="1:17">
      <c r="A359" s="136"/>
      <c r="B359" s="136"/>
      <c r="C359" s="136"/>
      <c r="D359" s="136"/>
      <c r="E359" s="136"/>
      <c r="F359" s="136"/>
      <c r="G359" s="136"/>
      <c r="H359" s="136"/>
      <c r="I359" s="136"/>
      <c r="J359" s="136"/>
      <c r="K359" s="136"/>
      <c r="L359" s="136"/>
      <c r="M359" s="136"/>
      <c r="N359" s="136"/>
      <c r="O359" s="136"/>
      <c r="P359" s="136"/>
      <c r="Q359" s="136"/>
    </row>
    <row r="360" spans="1:17">
      <c r="A360" s="136"/>
      <c r="B360" s="136"/>
      <c r="C360" s="136"/>
      <c r="D360" s="136"/>
      <c r="E360" s="136"/>
      <c r="F360" s="136"/>
      <c r="G360" s="136"/>
      <c r="H360" s="136"/>
      <c r="I360" s="136"/>
      <c r="J360" s="136"/>
      <c r="K360" s="136"/>
      <c r="L360" s="136"/>
      <c r="M360" s="136"/>
      <c r="N360" s="136"/>
      <c r="O360" s="136"/>
      <c r="P360" s="136"/>
      <c r="Q360" s="136"/>
    </row>
    <row r="361" spans="1:17">
      <c r="A361" s="136"/>
      <c r="B361" s="136"/>
      <c r="C361" s="136"/>
      <c r="D361" s="136"/>
      <c r="E361" s="136"/>
      <c r="F361" s="136"/>
      <c r="G361" s="136"/>
      <c r="H361" s="136"/>
      <c r="I361" s="136"/>
      <c r="J361" s="136"/>
      <c r="K361" s="136"/>
      <c r="L361" s="136"/>
      <c r="M361" s="136"/>
      <c r="N361" s="136"/>
      <c r="O361" s="136"/>
      <c r="P361" s="136"/>
      <c r="Q361" s="136"/>
    </row>
    <row r="362" spans="1:17">
      <c r="A362" s="136"/>
      <c r="B362" s="136"/>
      <c r="C362" s="136"/>
      <c r="D362" s="136"/>
      <c r="E362" s="136"/>
      <c r="F362" s="136"/>
      <c r="G362" s="136"/>
      <c r="H362" s="136"/>
      <c r="I362" s="136"/>
      <c r="J362" s="136"/>
      <c r="K362" s="136"/>
      <c r="L362" s="136"/>
      <c r="M362" s="136"/>
      <c r="N362" s="136"/>
      <c r="O362" s="136"/>
      <c r="P362" s="136"/>
      <c r="Q362" s="136"/>
    </row>
    <row r="363" spans="1:17">
      <c r="A363" s="136"/>
      <c r="B363" s="136"/>
      <c r="C363" s="136"/>
      <c r="D363" s="136"/>
      <c r="E363" s="136"/>
      <c r="F363" s="136"/>
      <c r="G363" s="136"/>
      <c r="H363" s="136"/>
      <c r="I363" s="136"/>
      <c r="J363" s="136"/>
      <c r="K363" s="136"/>
      <c r="L363" s="136"/>
      <c r="M363" s="136"/>
      <c r="N363" s="136"/>
      <c r="O363" s="136"/>
      <c r="P363" s="136"/>
      <c r="Q363" s="136"/>
    </row>
    <row r="364" spans="1:17">
      <c r="A364" s="136"/>
      <c r="B364" s="136"/>
      <c r="C364" s="136"/>
      <c r="D364" s="136"/>
      <c r="E364" s="136"/>
      <c r="F364" s="136"/>
      <c r="G364" s="136"/>
      <c r="H364" s="136"/>
      <c r="I364" s="136"/>
      <c r="J364" s="136"/>
      <c r="K364" s="136"/>
      <c r="L364" s="136"/>
      <c r="M364" s="136"/>
      <c r="N364" s="136"/>
      <c r="O364" s="136"/>
      <c r="P364" s="136"/>
      <c r="Q364" s="136"/>
    </row>
    <row r="365" spans="1:17">
      <c r="A365" s="136"/>
      <c r="B365" s="136"/>
      <c r="C365" s="136"/>
      <c r="D365" s="136"/>
      <c r="E365" s="136"/>
      <c r="F365" s="136"/>
      <c r="G365" s="136"/>
      <c r="H365" s="136"/>
      <c r="I365" s="136"/>
      <c r="J365" s="136"/>
      <c r="K365" s="136"/>
      <c r="L365" s="136"/>
      <c r="M365" s="136"/>
      <c r="N365" s="136"/>
      <c r="O365" s="136"/>
      <c r="P365" s="136"/>
      <c r="Q365" s="136"/>
    </row>
    <row r="366" spans="1:17">
      <c r="A366" s="136"/>
      <c r="B366" s="136"/>
      <c r="C366" s="136"/>
      <c r="D366" s="136"/>
      <c r="E366" s="136"/>
      <c r="F366" s="136"/>
      <c r="G366" s="136"/>
      <c r="H366" s="136"/>
      <c r="I366" s="136"/>
      <c r="J366" s="136"/>
      <c r="K366" s="136"/>
      <c r="L366" s="136"/>
      <c r="M366" s="136"/>
      <c r="N366" s="136"/>
      <c r="O366" s="136"/>
      <c r="P366" s="136"/>
      <c r="Q366" s="136"/>
    </row>
    <row r="367" spans="1:17">
      <c r="A367" s="136"/>
      <c r="B367" s="136"/>
      <c r="C367" s="136"/>
      <c r="D367" s="136"/>
      <c r="E367" s="136"/>
      <c r="F367" s="136"/>
      <c r="G367" s="136"/>
      <c r="H367" s="136"/>
      <c r="I367" s="136"/>
      <c r="J367" s="136"/>
      <c r="K367" s="136"/>
      <c r="L367" s="136"/>
      <c r="M367" s="136"/>
      <c r="N367" s="136"/>
      <c r="O367" s="136"/>
      <c r="P367" s="136"/>
      <c r="Q367" s="136"/>
    </row>
    <row r="368" spans="1:17">
      <c r="A368" s="136"/>
      <c r="B368" s="136"/>
      <c r="C368" s="136"/>
      <c r="D368" s="136"/>
      <c r="E368" s="136"/>
      <c r="F368" s="136"/>
      <c r="G368" s="136"/>
      <c r="H368" s="136"/>
      <c r="I368" s="136"/>
      <c r="J368" s="136"/>
      <c r="K368" s="136"/>
      <c r="L368" s="136"/>
      <c r="M368" s="136"/>
      <c r="N368" s="136"/>
      <c r="O368" s="136"/>
      <c r="P368" s="136"/>
      <c r="Q368" s="136"/>
    </row>
    <row r="369" spans="1:17">
      <c r="A369" s="136"/>
      <c r="B369" s="136"/>
      <c r="C369" s="136"/>
      <c r="D369" s="136"/>
      <c r="E369" s="136"/>
      <c r="F369" s="136"/>
      <c r="G369" s="136"/>
      <c r="H369" s="136"/>
      <c r="I369" s="136"/>
      <c r="J369" s="136"/>
      <c r="K369" s="136"/>
      <c r="L369" s="136"/>
      <c r="M369" s="136"/>
      <c r="N369" s="136"/>
      <c r="O369" s="136"/>
      <c r="P369" s="136"/>
      <c r="Q369" s="136"/>
    </row>
    <row r="370" spans="1:17">
      <c r="A370" s="136"/>
      <c r="B370" s="136"/>
      <c r="C370" s="136"/>
      <c r="D370" s="136"/>
      <c r="E370" s="136"/>
      <c r="F370" s="136"/>
      <c r="G370" s="136"/>
      <c r="H370" s="136"/>
      <c r="I370" s="136"/>
      <c r="J370" s="136"/>
      <c r="K370" s="136"/>
      <c r="L370" s="136"/>
      <c r="M370" s="136"/>
      <c r="N370" s="136"/>
      <c r="O370" s="136"/>
      <c r="P370" s="136"/>
      <c r="Q370" s="136"/>
    </row>
    <row r="371" spans="1:17">
      <c r="A371" s="136"/>
      <c r="B371" s="136"/>
      <c r="C371" s="136"/>
      <c r="D371" s="136"/>
      <c r="E371" s="136"/>
      <c r="F371" s="136"/>
      <c r="G371" s="136"/>
      <c r="H371" s="136"/>
      <c r="I371" s="136"/>
      <c r="J371" s="136"/>
      <c r="K371" s="136"/>
      <c r="L371" s="136"/>
      <c r="M371" s="136"/>
      <c r="N371" s="136"/>
      <c r="O371" s="136"/>
      <c r="P371" s="136"/>
      <c r="Q371" s="136"/>
    </row>
    <row r="372" spans="1:17">
      <c r="A372" s="136"/>
      <c r="B372" s="136"/>
      <c r="C372" s="136"/>
      <c r="D372" s="136"/>
      <c r="E372" s="136"/>
      <c r="F372" s="136"/>
      <c r="G372" s="136"/>
      <c r="H372" s="136"/>
      <c r="I372" s="136"/>
      <c r="J372" s="136"/>
      <c r="K372" s="136"/>
      <c r="L372" s="136"/>
      <c r="M372" s="136"/>
      <c r="N372" s="136"/>
      <c r="O372" s="136"/>
      <c r="P372" s="136"/>
      <c r="Q372" s="136"/>
    </row>
    <row r="373" spans="1:17">
      <c r="A373" s="136"/>
      <c r="B373" s="136"/>
      <c r="C373" s="136"/>
      <c r="D373" s="136"/>
      <c r="E373" s="136"/>
      <c r="F373" s="136"/>
      <c r="G373" s="136"/>
      <c r="H373" s="136"/>
      <c r="I373" s="136"/>
      <c r="J373" s="136"/>
      <c r="K373" s="136"/>
      <c r="L373" s="136"/>
      <c r="M373" s="136"/>
      <c r="N373" s="136"/>
      <c r="O373" s="136"/>
      <c r="P373" s="136"/>
      <c r="Q373" s="136"/>
    </row>
    <row r="374" spans="1:17">
      <c r="A374" s="136"/>
      <c r="B374" s="136"/>
      <c r="C374" s="136"/>
      <c r="D374" s="136"/>
      <c r="E374" s="136"/>
      <c r="F374" s="136"/>
      <c r="G374" s="136"/>
      <c r="H374" s="136"/>
      <c r="I374" s="136"/>
      <c r="J374" s="136"/>
      <c r="K374" s="136"/>
      <c r="L374" s="136"/>
      <c r="M374" s="136"/>
      <c r="N374" s="136"/>
      <c r="O374" s="136"/>
      <c r="P374" s="136"/>
      <c r="Q374" s="136"/>
    </row>
    <row r="375" spans="1:17">
      <c r="A375" s="136"/>
      <c r="B375" s="136"/>
      <c r="C375" s="136"/>
      <c r="D375" s="136"/>
      <c r="E375" s="136"/>
      <c r="F375" s="136"/>
      <c r="G375" s="136"/>
      <c r="H375" s="136"/>
      <c r="I375" s="136"/>
      <c r="J375" s="136"/>
      <c r="K375" s="136"/>
      <c r="L375" s="136"/>
      <c r="M375" s="136"/>
      <c r="N375" s="136"/>
      <c r="O375" s="136"/>
      <c r="P375" s="136"/>
      <c r="Q375" s="136"/>
    </row>
    <row r="376" spans="1:17">
      <c r="A376" s="136"/>
      <c r="B376" s="136"/>
      <c r="C376" s="136"/>
      <c r="D376" s="136"/>
      <c r="E376" s="136"/>
      <c r="F376" s="136"/>
      <c r="G376" s="136"/>
      <c r="H376" s="136"/>
      <c r="I376" s="136"/>
      <c r="J376" s="136"/>
      <c r="K376" s="136"/>
      <c r="L376" s="136"/>
      <c r="M376" s="136"/>
      <c r="N376" s="136"/>
      <c r="O376" s="136"/>
      <c r="P376" s="136"/>
      <c r="Q376" s="136"/>
    </row>
    <row r="377" spans="1:17">
      <c r="A377" s="136"/>
      <c r="B377" s="136"/>
      <c r="C377" s="136"/>
      <c r="D377" s="136"/>
      <c r="E377" s="136"/>
      <c r="F377" s="136"/>
      <c r="G377" s="136"/>
      <c r="H377" s="136"/>
      <c r="I377" s="136"/>
      <c r="J377" s="136"/>
      <c r="K377" s="136"/>
      <c r="L377" s="136"/>
      <c r="M377" s="136"/>
      <c r="N377" s="136"/>
      <c r="O377" s="136"/>
      <c r="P377" s="136"/>
      <c r="Q377" s="136"/>
    </row>
    <row r="378" spans="1:17">
      <c r="A378" s="136"/>
      <c r="B378" s="136"/>
      <c r="C378" s="136"/>
      <c r="D378" s="136"/>
      <c r="E378" s="136"/>
      <c r="F378" s="136"/>
      <c r="G378" s="136"/>
      <c r="H378" s="136"/>
      <c r="I378" s="136"/>
      <c r="J378" s="136"/>
      <c r="K378" s="136"/>
      <c r="L378" s="136"/>
      <c r="M378" s="136"/>
      <c r="N378" s="136"/>
      <c r="O378" s="136"/>
      <c r="P378" s="136"/>
      <c r="Q378" s="136"/>
    </row>
    <row r="379" spans="1:17">
      <c r="A379" s="136"/>
      <c r="B379" s="136"/>
      <c r="C379" s="136"/>
      <c r="D379" s="136"/>
      <c r="E379" s="136"/>
      <c r="F379" s="136"/>
      <c r="G379" s="136"/>
      <c r="H379" s="136"/>
      <c r="I379" s="136"/>
      <c r="J379" s="136"/>
      <c r="K379" s="136"/>
      <c r="L379" s="136"/>
      <c r="M379" s="136"/>
      <c r="N379" s="136"/>
      <c r="O379" s="136"/>
      <c r="P379" s="136"/>
      <c r="Q379" s="136"/>
    </row>
    <row r="380" spans="1:17">
      <c r="A380" s="136"/>
      <c r="B380" s="136"/>
      <c r="C380" s="136"/>
      <c r="D380" s="136"/>
      <c r="E380" s="136"/>
      <c r="F380" s="136"/>
      <c r="G380" s="136"/>
      <c r="H380" s="136"/>
      <c r="I380" s="136"/>
      <c r="J380" s="136"/>
      <c r="K380" s="136"/>
      <c r="L380" s="136"/>
      <c r="M380" s="136"/>
      <c r="N380" s="136"/>
      <c r="O380" s="136"/>
      <c r="P380" s="136"/>
      <c r="Q380" s="136"/>
    </row>
    <row r="381" spans="1:17">
      <c r="A381" s="136"/>
      <c r="B381" s="136"/>
      <c r="C381" s="136"/>
      <c r="D381" s="136"/>
      <c r="E381" s="136"/>
      <c r="F381" s="136"/>
      <c r="G381" s="136"/>
      <c r="H381" s="136"/>
      <c r="I381" s="136"/>
      <c r="J381" s="136"/>
      <c r="K381" s="136"/>
      <c r="L381" s="136"/>
      <c r="M381" s="136"/>
      <c r="N381" s="136"/>
      <c r="O381" s="136"/>
      <c r="P381" s="136"/>
      <c r="Q381" s="136"/>
    </row>
    <row r="382" spans="1:17">
      <c r="A382" s="136"/>
      <c r="B382" s="136"/>
      <c r="C382" s="136"/>
      <c r="D382" s="136"/>
      <c r="E382" s="136"/>
      <c r="F382" s="136"/>
      <c r="G382" s="136"/>
      <c r="H382" s="136"/>
      <c r="I382" s="136"/>
      <c r="J382" s="136"/>
      <c r="K382" s="136"/>
      <c r="L382" s="136"/>
      <c r="M382" s="136"/>
      <c r="N382" s="136"/>
      <c r="O382" s="136"/>
      <c r="P382" s="136"/>
      <c r="Q382" s="136"/>
    </row>
    <row r="383" spans="1:17">
      <c r="A383" s="136"/>
      <c r="B383" s="136"/>
      <c r="C383" s="136"/>
      <c r="D383" s="136"/>
      <c r="E383" s="136"/>
      <c r="F383" s="136"/>
      <c r="G383" s="136"/>
      <c r="H383" s="136"/>
      <c r="I383" s="136"/>
      <c r="J383" s="136"/>
      <c r="K383" s="136"/>
      <c r="L383" s="136"/>
      <c r="M383" s="136"/>
      <c r="N383" s="136"/>
      <c r="O383" s="136"/>
      <c r="P383" s="136"/>
      <c r="Q383" s="136"/>
    </row>
    <row r="384" spans="1:17">
      <c r="A384" s="136"/>
      <c r="B384" s="136"/>
      <c r="C384" s="136"/>
      <c r="D384" s="136"/>
      <c r="E384" s="136"/>
      <c r="F384" s="136"/>
      <c r="G384" s="136"/>
      <c r="H384" s="136"/>
      <c r="I384" s="136"/>
      <c r="J384" s="136"/>
      <c r="K384" s="136"/>
      <c r="L384" s="136"/>
      <c r="M384" s="136"/>
      <c r="N384" s="136"/>
      <c r="O384" s="136"/>
      <c r="P384" s="136"/>
      <c r="Q384" s="136"/>
    </row>
    <row r="385" spans="1:17">
      <c r="A385" s="136"/>
      <c r="B385" s="136"/>
      <c r="C385" s="136"/>
      <c r="D385" s="136"/>
      <c r="E385" s="136"/>
      <c r="F385" s="136"/>
      <c r="G385" s="136"/>
      <c r="H385" s="136"/>
      <c r="I385" s="136"/>
      <c r="J385" s="136"/>
      <c r="K385" s="136"/>
      <c r="L385" s="136"/>
      <c r="M385" s="136"/>
      <c r="N385" s="136"/>
      <c r="O385" s="136"/>
      <c r="P385" s="136"/>
      <c r="Q385" s="136"/>
    </row>
    <row r="386" spans="1:17">
      <c r="A386" s="136"/>
      <c r="B386" s="136"/>
      <c r="C386" s="136"/>
      <c r="D386" s="136"/>
      <c r="E386" s="136"/>
      <c r="F386" s="136"/>
      <c r="G386" s="136"/>
      <c r="H386" s="136"/>
      <c r="I386" s="136"/>
      <c r="J386" s="136"/>
      <c r="K386" s="136"/>
      <c r="L386" s="136"/>
      <c r="M386" s="136"/>
      <c r="N386" s="136"/>
      <c r="O386" s="136"/>
      <c r="P386" s="136"/>
      <c r="Q386" s="136"/>
    </row>
    <row r="387" spans="1:17">
      <c r="A387" s="136"/>
      <c r="B387" s="136"/>
      <c r="C387" s="136"/>
      <c r="D387" s="136"/>
      <c r="E387" s="136"/>
      <c r="F387" s="136"/>
      <c r="G387" s="136"/>
      <c r="H387" s="136"/>
      <c r="I387" s="136"/>
      <c r="J387" s="136"/>
      <c r="K387" s="136"/>
      <c r="L387" s="136"/>
      <c r="M387" s="136"/>
      <c r="N387" s="136"/>
      <c r="O387" s="136"/>
      <c r="P387" s="136"/>
      <c r="Q387" s="136"/>
    </row>
    <row r="388" spans="1:17">
      <c r="A388" s="136"/>
      <c r="B388" s="136"/>
      <c r="C388" s="136"/>
      <c r="D388" s="136"/>
      <c r="E388" s="136"/>
      <c r="F388" s="136"/>
      <c r="G388" s="136"/>
      <c r="H388" s="136"/>
      <c r="I388" s="136"/>
      <c r="J388" s="136"/>
      <c r="K388" s="136"/>
      <c r="L388" s="136"/>
      <c r="M388" s="136"/>
      <c r="N388" s="136"/>
      <c r="O388" s="136"/>
      <c r="P388" s="136"/>
      <c r="Q388" s="136"/>
    </row>
    <row r="389" spans="1:17">
      <c r="A389" s="136"/>
      <c r="B389" s="136"/>
      <c r="C389" s="136"/>
      <c r="D389" s="136"/>
      <c r="E389" s="136"/>
      <c r="F389" s="136"/>
      <c r="G389" s="136"/>
      <c r="H389" s="136"/>
      <c r="I389" s="136"/>
      <c r="J389" s="136"/>
      <c r="K389" s="136"/>
      <c r="L389" s="136"/>
      <c r="M389" s="136"/>
      <c r="N389" s="136"/>
      <c r="O389" s="136"/>
      <c r="P389" s="136"/>
      <c r="Q389" s="136"/>
    </row>
    <row r="390" spans="1:17">
      <c r="A390" s="136"/>
      <c r="B390" s="136"/>
      <c r="C390" s="136"/>
      <c r="D390" s="136"/>
      <c r="E390" s="136"/>
      <c r="F390" s="136"/>
      <c r="G390" s="136"/>
      <c r="H390" s="136"/>
      <c r="I390" s="136"/>
      <c r="J390" s="136"/>
      <c r="K390" s="136"/>
      <c r="L390" s="136"/>
      <c r="M390" s="136"/>
      <c r="N390" s="136"/>
      <c r="O390" s="136"/>
      <c r="P390" s="136"/>
      <c r="Q390" s="136"/>
    </row>
    <row r="391" spans="1:17">
      <c r="A391" s="136"/>
      <c r="B391" s="136"/>
      <c r="C391" s="136"/>
      <c r="D391" s="136"/>
      <c r="E391" s="136"/>
      <c r="F391" s="136"/>
      <c r="G391" s="136"/>
      <c r="H391" s="136"/>
      <c r="I391" s="136"/>
      <c r="J391" s="136"/>
      <c r="K391" s="136"/>
      <c r="L391" s="136"/>
      <c r="M391" s="136"/>
      <c r="N391" s="136"/>
      <c r="O391" s="136"/>
      <c r="P391" s="136"/>
      <c r="Q391" s="136"/>
    </row>
    <row r="392" spans="1:17">
      <c r="A392" s="136"/>
      <c r="B392" s="136"/>
      <c r="C392" s="136"/>
      <c r="D392" s="136"/>
      <c r="E392" s="136"/>
      <c r="F392" s="136"/>
      <c r="G392" s="136"/>
      <c r="H392" s="136"/>
      <c r="I392" s="136"/>
      <c r="J392" s="136"/>
      <c r="K392" s="136"/>
      <c r="L392" s="136"/>
      <c r="M392" s="136"/>
      <c r="N392" s="136"/>
      <c r="O392" s="136"/>
      <c r="P392" s="136"/>
      <c r="Q392" s="136"/>
    </row>
    <row r="393" spans="1:17">
      <c r="A393" s="136"/>
      <c r="B393" s="136"/>
      <c r="C393" s="136"/>
      <c r="D393" s="136"/>
      <c r="E393" s="136"/>
      <c r="F393" s="136"/>
      <c r="G393" s="136"/>
      <c r="H393" s="136"/>
      <c r="I393" s="136"/>
      <c r="J393" s="136"/>
      <c r="K393" s="136"/>
      <c r="L393" s="136"/>
      <c r="M393" s="136"/>
      <c r="N393" s="136"/>
      <c r="O393" s="136"/>
      <c r="P393" s="136"/>
      <c r="Q393" s="136"/>
    </row>
    <row r="394" spans="1:17">
      <c r="A394" s="136"/>
      <c r="B394" s="136"/>
      <c r="C394" s="136"/>
      <c r="D394" s="136"/>
      <c r="E394" s="136"/>
      <c r="F394" s="136"/>
      <c r="G394" s="136"/>
      <c r="H394" s="136"/>
      <c r="I394" s="136"/>
      <c r="J394" s="136"/>
      <c r="K394" s="136"/>
      <c r="L394" s="136"/>
      <c r="M394" s="136"/>
      <c r="N394" s="136"/>
      <c r="O394" s="136"/>
      <c r="P394" s="136"/>
      <c r="Q394" s="136"/>
    </row>
    <row r="395" spans="1:17">
      <c r="A395" s="136"/>
      <c r="B395" s="136"/>
      <c r="C395" s="136"/>
      <c r="D395" s="136"/>
      <c r="E395" s="136"/>
      <c r="F395" s="136"/>
      <c r="G395" s="136"/>
      <c r="H395" s="136"/>
      <c r="I395" s="136"/>
      <c r="J395" s="136"/>
      <c r="K395" s="136"/>
      <c r="L395" s="136"/>
      <c r="M395" s="136"/>
      <c r="N395" s="136"/>
      <c r="O395" s="136"/>
      <c r="P395" s="136"/>
      <c r="Q395" s="136"/>
    </row>
    <row r="396" spans="1:17">
      <c r="A396" s="136"/>
      <c r="B396" s="136"/>
      <c r="C396" s="136"/>
      <c r="D396" s="136"/>
      <c r="E396" s="136"/>
      <c r="F396" s="136"/>
      <c r="G396" s="136"/>
      <c r="H396" s="136"/>
      <c r="I396" s="136"/>
      <c r="J396" s="136"/>
      <c r="K396" s="136"/>
      <c r="L396" s="136"/>
      <c r="M396" s="136"/>
      <c r="N396" s="136"/>
      <c r="O396" s="136"/>
      <c r="P396" s="136"/>
      <c r="Q396" s="136"/>
    </row>
    <row r="397" spans="1:17">
      <c r="A397" s="136"/>
      <c r="B397" s="136"/>
      <c r="C397" s="136"/>
      <c r="D397" s="136"/>
      <c r="E397" s="136"/>
      <c r="F397" s="136"/>
      <c r="G397" s="136"/>
      <c r="H397" s="136"/>
      <c r="I397" s="136"/>
      <c r="J397" s="136"/>
      <c r="K397" s="136"/>
      <c r="L397" s="136"/>
      <c r="M397" s="136"/>
      <c r="N397" s="136"/>
      <c r="O397" s="136"/>
      <c r="P397" s="136"/>
      <c r="Q397" s="136"/>
    </row>
    <row r="398" spans="1:17">
      <c r="A398" s="136"/>
      <c r="B398" s="136"/>
      <c r="C398" s="136"/>
      <c r="D398" s="136"/>
      <c r="E398" s="136"/>
      <c r="F398" s="136"/>
      <c r="G398" s="136"/>
      <c r="H398" s="136"/>
      <c r="I398" s="136"/>
      <c r="J398" s="136"/>
      <c r="K398" s="136"/>
      <c r="L398" s="136"/>
      <c r="M398" s="136"/>
      <c r="N398" s="136"/>
      <c r="O398" s="136"/>
      <c r="P398" s="136"/>
      <c r="Q398" s="136"/>
    </row>
    <row r="399" spans="1:17">
      <c r="A399" s="136"/>
      <c r="B399" s="136"/>
      <c r="C399" s="136"/>
      <c r="D399" s="136"/>
      <c r="E399" s="136"/>
      <c r="F399" s="136"/>
      <c r="G399" s="136"/>
      <c r="H399" s="136"/>
      <c r="I399" s="136"/>
      <c r="J399" s="136"/>
      <c r="K399" s="136"/>
      <c r="L399" s="136"/>
      <c r="M399" s="136"/>
      <c r="N399" s="136"/>
      <c r="O399" s="136"/>
      <c r="P399" s="136"/>
      <c r="Q399" s="136"/>
    </row>
    <row r="400" spans="1:17">
      <c r="A400" s="136"/>
      <c r="B400" s="136"/>
      <c r="C400" s="136"/>
      <c r="D400" s="136"/>
      <c r="E400" s="136"/>
      <c r="F400" s="136"/>
      <c r="G400" s="136"/>
      <c r="H400" s="136"/>
      <c r="I400" s="136"/>
      <c r="J400" s="136"/>
      <c r="K400" s="136"/>
      <c r="L400" s="136"/>
      <c r="M400" s="136"/>
      <c r="N400" s="136"/>
      <c r="O400" s="136"/>
      <c r="P400" s="136"/>
      <c r="Q400" s="136"/>
    </row>
    <row r="401" spans="1:17">
      <c r="A401" s="136"/>
      <c r="B401" s="136"/>
      <c r="C401" s="136"/>
      <c r="D401" s="136"/>
      <c r="E401" s="136"/>
      <c r="F401" s="136"/>
      <c r="G401" s="136"/>
      <c r="H401" s="136"/>
      <c r="I401" s="136"/>
      <c r="J401" s="136"/>
      <c r="K401" s="136"/>
      <c r="L401" s="136"/>
      <c r="M401" s="136"/>
      <c r="N401" s="136"/>
      <c r="O401" s="136"/>
      <c r="P401" s="136"/>
      <c r="Q401" s="136"/>
    </row>
    <row r="402" spans="1:17">
      <c r="A402" s="136"/>
      <c r="B402" s="136"/>
      <c r="C402" s="136"/>
      <c r="D402" s="136"/>
      <c r="E402" s="136"/>
      <c r="F402" s="136"/>
      <c r="G402" s="136"/>
      <c r="H402" s="136"/>
      <c r="I402" s="136"/>
      <c r="J402" s="136"/>
      <c r="K402" s="136"/>
      <c r="L402" s="136"/>
      <c r="M402" s="136"/>
      <c r="N402" s="136"/>
      <c r="O402" s="136"/>
      <c r="P402" s="136"/>
      <c r="Q402" s="136"/>
    </row>
    <row r="403" spans="1:17">
      <c r="A403" s="136"/>
      <c r="B403" s="136"/>
      <c r="C403" s="136"/>
      <c r="D403" s="136"/>
      <c r="E403" s="136"/>
      <c r="F403" s="136"/>
      <c r="G403" s="136"/>
      <c r="H403" s="136"/>
      <c r="I403" s="136"/>
      <c r="J403" s="136"/>
      <c r="K403" s="136"/>
      <c r="L403" s="136"/>
      <c r="M403" s="136"/>
      <c r="N403" s="136"/>
      <c r="O403" s="136"/>
      <c r="P403" s="136"/>
      <c r="Q403" s="136"/>
    </row>
    <row r="404" spans="1:17">
      <c r="A404" s="136"/>
      <c r="B404" s="136"/>
      <c r="C404" s="136"/>
      <c r="D404" s="136"/>
      <c r="E404" s="136"/>
      <c r="F404" s="136"/>
      <c r="G404" s="136"/>
      <c r="H404" s="136"/>
      <c r="I404" s="136"/>
      <c r="J404" s="136"/>
      <c r="K404" s="136"/>
      <c r="L404" s="136"/>
      <c r="M404" s="136"/>
      <c r="N404" s="136"/>
      <c r="O404" s="136"/>
      <c r="P404" s="136"/>
      <c r="Q404" s="136"/>
    </row>
    <row r="405" spans="1:17">
      <c r="A405" s="136"/>
      <c r="B405" s="136"/>
      <c r="C405" s="136"/>
      <c r="D405" s="136"/>
      <c r="E405" s="136"/>
      <c r="F405" s="136"/>
      <c r="G405" s="136"/>
      <c r="H405" s="136"/>
      <c r="I405" s="136"/>
      <c r="J405" s="136"/>
      <c r="K405" s="136"/>
      <c r="L405" s="136"/>
      <c r="M405" s="136"/>
      <c r="N405" s="136"/>
      <c r="O405" s="136"/>
      <c r="P405" s="136"/>
      <c r="Q405" s="136"/>
    </row>
    <row r="406" spans="1:17">
      <c r="A406" s="136"/>
      <c r="B406" s="136"/>
      <c r="C406" s="136"/>
      <c r="D406" s="136"/>
      <c r="E406" s="136"/>
      <c r="F406" s="136"/>
      <c r="G406" s="136"/>
      <c r="H406" s="136"/>
      <c r="I406" s="136"/>
      <c r="J406" s="136"/>
      <c r="K406" s="136"/>
      <c r="L406" s="136"/>
      <c r="M406" s="136"/>
      <c r="N406" s="136"/>
      <c r="O406" s="136"/>
      <c r="P406" s="136"/>
      <c r="Q406" s="136"/>
    </row>
    <row r="407" spans="1:17">
      <c r="A407" s="136"/>
      <c r="B407" s="136"/>
      <c r="C407" s="136"/>
      <c r="D407" s="136"/>
      <c r="E407" s="136"/>
      <c r="F407" s="136"/>
      <c r="G407" s="136"/>
      <c r="H407" s="136"/>
      <c r="I407" s="136"/>
      <c r="J407" s="136"/>
      <c r="K407" s="136"/>
      <c r="L407" s="136"/>
      <c r="M407" s="136"/>
      <c r="N407" s="136"/>
      <c r="O407" s="136"/>
      <c r="P407" s="136"/>
      <c r="Q407" s="136"/>
    </row>
    <row r="408" spans="1:17">
      <c r="A408" s="136"/>
      <c r="B408" s="136"/>
      <c r="C408" s="136"/>
      <c r="D408" s="136"/>
      <c r="E408" s="136"/>
      <c r="F408" s="136"/>
      <c r="G408" s="136"/>
      <c r="H408" s="136"/>
      <c r="I408" s="136"/>
      <c r="J408" s="136"/>
      <c r="K408" s="136"/>
      <c r="L408" s="136"/>
      <c r="M408" s="136"/>
      <c r="N408" s="136"/>
      <c r="O408" s="136"/>
      <c r="P408" s="136"/>
      <c r="Q408" s="136"/>
    </row>
    <row r="409" spans="1:17">
      <c r="A409" s="136"/>
      <c r="B409" s="136"/>
      <c r="C409" s="136"/>
      <c r="D409" s="136"/>
      <c r="E409" s="136"/>
      <c r="F409" s="136"/>
      <c r="G409" s="136"/>
      <c r="H409" s="136"/>
      <c r="I409" s="136"/>
      <c r="J409" s="136"/>
      <c r="K409" s="136"/>
      <c r="L409" s="136"/>
      <c r="M409" s="136"/>
      <c r="N409" s="136"/>
      <c r="O409" s="136"/>
      <c r="P409" s="136"/>
      <c r="Q409" s="136"/>
    </row>
    <row r="410" spans="1:17">
      <c r="A410" s="136"/>
      <c r="B410" s="136"/>
      <c r="C410" s="136"/>
      <c r="D410" s="136"/>
      <c r="E410" s="136"/>
      <c r="F410" s="136"/>
      <c r="G410" s="136"/>
      <c r="H410" s="136"/>
      <c r="I410" s="136"/>
      <c r="J410" s="136"/>
      <c r="K410" s="136"/>
      <c r="L410" s="136"/>
      <c r="M410" s="136"/>
      <c r="N410" s="136"/>
      <c r="O410" s="136"/>
      <c r="P410" s="136"/>
      <c r="Q410" s="136"/>
    </row>
    <row r="411" spans="1:17">
      <c r="A411" s="136"/>
      <c r="B411" s="136"/>
      <c r="C411" s="136"/>
      <c r="D411" s="136"/>
      <c r="E411" s="136"/>
      <c r="F411" s="136"/>
      <c r="G411" s="136"/>
      <c r="H411" s="136"/>
      <c r="I411" s="136"/>
      <c r="J411" s="136"/>
      <c r="K411" s="136"/>
      <c r="L411" s="136"/>
      <c r="M411" s="136"/>
      <c r="N411" s="136"/>
      <c r="O411" s="136"/>
      <c r="P411" s="136"/>
      <c r="Q411" s="136"/>
    </row>
    <row r="412" spans="1:17">
      <c r="A412" s="136"/>
      <c r="B412" s="136"/>
      <c r="C412" s="136"/>
      <c r="D412" s="136"/>
      <c r="E412" s="136"/>
      <c r="F412" s="136"/>
      <c r="G412" s="136"/>
      <c r="H412" s="136"/>
      <c r="I412" s="136"/>
      <c r="J412" s="136"/>
      <c r="K412" s="136"/>
      <c r="L412" s="136"/>
      <c r="M412" s="136"/>
      <c r="N412" s="136"/>
      <c r="O412" s="136"/>
      <c r="P412" s="136"/>
      <c r="Q412" s="136"/>
    </row>
    <row r="413" spans="1:17">
      <c r="A413" s="136"/>
      <c r="B413" s="136"/>
      <c r="C413" s="136"/>
      <c r="D413" s="136"/>
      <c r="E413" s="136"/>
      <c r="F413" s="136"/>
      <c r="G413" s="136"/>
      <c r="H413" s="136"/>
      <c r="I413" s="136"/>
      <c r="J413" s="136"/>
      <c r="K413" s="136"/>
      <c r="L413" s="136"/>
      <c r="M413" s="136"/>
      <c r="N413" s="136"/>
      <c r="O413" s="136"/>
      <c r="P413" s="136"/>
      <c r="Q413" s="136"/>
    </row>
    <row r="414" spans="1:17">
      <c r="A414" s="136"/>
      <c r="B414" s="136"/>
      <c r="C414" s="136"/>
      <c r="D414" s="136"/>
      <c r="E414" s="136"/>
      <c r="F414" s="136"/>
      <c r="G414" s="136"/>
      <c r="H414" s="136"/>
      <c r="I414" s="136"/>
      <c r="J414" s="136"/>
      <c r="K414" s="136"/>
      <c r="L414" s="136"/>
      <c r="M414" s="136"/>
      <c r="N414" s="136"/>
      <c r="O414" s="136"/>
      <c r="P414" s="136"/>
      <c r="Q414" s="136"/>
    </row>
    <row r="415" spans="1:17">
      <c r="A415" s="136"/>
      <c r="B415" s="136"/>
      <c r="C415" s="136"/>
      <c r="D415" s="136"/>
      <c r="E415" s="136"/>
      <c r="F415" s="136"/>
      <c r="G415" s="136"/>
      <c r="H415" s="136"/>
      <c r="I415" s="136"/>
      <c r="J415" s="136"/>
      <c r="K415" s="136"/>
      <c r="L415" s="136"/>
      <c r="M415" s="136"/>
      <c r="N415" s="136"/>
      <c r="O415" s="136"/>
      <c r="P415" s="136"/>
      <c r="Q415" s="136"/>
    </row>
    <row r="416" spans="1:17">
      <c r="A416" s="136"/>
      <c r="B416" s="136"/>
      <c r="C416" s="136"/>
      <c r="D416" s="136"/>
      <c r="E416" s="136"/>
      <c r="F416" s="136"/>
      <c r="G416" s="136"/>
      <c r="H416" s="136"/>
      <c r="I416" s="136"/>
      <c r="J416" s="136"/>
      <c r="K416" s="136"/>
      <c r="L416" s="136"/>
      <c r="M416" s="136"/>
      <c r="N416" s="136"/>
      <c r="O416" s="136"/>
      <c r="P416" s="136"/>
      <c r="Q416" s="136"/>
    </row>
    <row r="417" spans="1:17">
      <c r="A417" s="136"/>
      <c r="B417" s="136"/>
      <c r="C417" s="136"/>
      <c r="D417" s="136"/>
      <c r="E417" s="136"/>
      <c r="F417" s="136"/>
      <c r="G417" s="136"/>
      <c r="H417" s="136"/>
      <c r="I417" s="136"/>
      <c r="J417" s="136"/>
      <c r="K417" s="136"/>
      <c r="L417" s="136"/>
      <c r="M417" s="136"/>
      <c r="N417" s="136"/>
      <c r="O417" s="136"/>
      <c r="P417" s="136"/>
      <c r="Q417" s="136"/>
    </row>
    <row r="418" spans="1:17">
      <c r="A418" s="136"/>
      <c r="B418" s="136"/>
      <c r="C418" s="136"/>
      <c r="D418" s="136"/>
      <c r="E418" s="136"/>
      <c r="F418" s="136"/>
      <c r="G418" s="136"/>
      <c r="H418" s="136"/>
      <c r="I418" s="136"/>
      <c r="J418" s="136"/>
      <c r="K418" s="136"/>
      <c r="L418" s="136"/>
      <c r="M418" s="136"/>
      <c r="N418" s="136"/>
      <c r="O418" s="136"/>
      <c r="P418" s="136"/>
      <c r="Q418" s="136"/>
    </row>
    <row r="419" spans="1:17">
      <c r="A419" s="136"/>
      <c r="B419" s="136"/>
      <c r="C419" s="136"/>
      <c r="D419" s="136"/>
      <c r="E419" s="136"/>
      <c r="F419" s="136"/>
      <c r="G419" s="136"/>
      <c r="H419" s="136"/>
      <c r="I419" s="136"/>
      <c r="J419" s="136"/>
      <c r="K419" s="136"/>
      <c r="L419" s="136"/>
      <c r="M419" s="136"/>
      <c r="N419" s="136"/>
      <c r="O419" s="136"/>
      <c r="P419" s="136"/>
      <c r="Q419" s="136"/>
    </row>
    <row r="420" spans="1:17">
      <c r="A420" s="136"/>
      <c r="B420" s="136"/>
      <c r="C420" s="136"/>
      <c r="D420" s="136"/>
      <c r="E420" s="136"/>
      <c r="F420" s="136"/>
      <c r="G420" s="136"/>
      <c r="H420" s="136"/>
      <c r="I420" s="136"/>
      <c r="J420" s="136"/>
      <c r="K420" s="136"/>
      <c r="L420" s="136"/>
      <c r="M420" s="136"/>
      <c r="N420" s="136"/>
      <c r="O420" s="136"/>
      <c r="P420" s="136"/>
      <c r="Q420" s="136"/>
    </row>
    <row r="421" spans="1:17">
      <c r="A421" s="136"/>
      <c r="B421" s="136"/>
      <c r="C421" s="136"/>
      <c r="D421" s="136"/>
      <c r="E421" s="136"/>
      <c r="F421" s="136"/>
      <c r="G421" s="136"/>
      <c r="H421" s="136"/>
      <c r="I421" s="136"/>
      <c r="J421" s="136"/>
      <c r="K421" s="136"/>
      <c r="L421" s="136"/>
      <c r="M421" s="136"/>
      <c r="N421" s="136"/>
      <c r="O421" s="136"/>
      <c r="P421" s="136"/>
      <c r="Q421" s="136"/>
    </row>
    <row r="422" spans="1:17">
      <c r="A422" s="136"/>
      <c r="B422" s="136"/>
      <c r="C422" s="136"/>
      <c r="D422" s="136"/>
      <c r="E422" s="136"/>
      <c r="F422" s="136"/>
      <c r="G422" s="136"/>
      <c r="H422" s="136"/>
      <c r="I422" s="136"/>
      <c r="J422" s="136"/>
      <c r="K422" s="136"/>
      <c r="L422" s="136"/>
      <c r="M422" s="136"/>
      <c r="N422" s="136"/>
      <c r="O422" s="136"/>
      <c r="P422" s="136"/>
      <c r="Q422" s="136"/>
    </row>
    <row r="423" spans="1:17">
      <c r="A423" s="136"/>
      <c r="B423" s="136"/>
      <c r="C423" s="136"/>
      <c r="D423" s="136"/>
      <c r="E423" s="136"/>
      <c r="F423" s="136"/>
      <c r="G423" s="136"/>
      <c r="H423" s="136"/>
      <c r="I423" s="136"/>
      <c r="J423" s="136"/>
      <c r="K423" s="136"/>
      <c r="L423" s="136"/>
      <c r="M423" s="136"/>
      <c r="N423" s="136"/>
      <c r="O423" s="136"/>
      <c r="P423" s="136"/>
      <c r="Q423" s="136"/>
    </row>
    <row r="424" spans="1:17">
      <c r="A424" s="136"/>
      <c r="B424" s="136"/>
      <c r="C424" s="136"/>
      <c r="D424" s="136"/>
      <c r="E424" s="136"/>
      <c r="F424" s="136"/>
      <c r="G424" s="136"/>
      <c r="H424" s="136"/>
      <c r="I424" s="136"/>
      <c r="J424" s="136"/>
      <c r="K424" s="136"/>
      <c r="L424" s="136"/>
      <c r="M424" s="136"/>
      <c r="N424" s="136"/>
      <c r="O424" s="136"/>
      <c r="P424" s="136"/>
      <c r="Q424" s="136"/>
    </row>
    <row r="425" spans="1:17">
      <c r="A425" s="136"/>
      <c r="B425" s="136"/>
      <c r="C425" s="136"/>
      <c r="D425" s="136"/>
      <c r="E425" s="136"/>
      <c r="F425" s="136"/>
      <c r="G425" s="136"/>
      <c r="H425" s="136"/>
      <c r="I425" s="136"/>
      <c r="J425" s="136"/>
      <c r="K425" s="136"/>
      <c r="L425" s="136"/>
      <c r="M425" s="136"/>
      <c r="N425" s="136"/>
      <c r="O425" s="136"/>
      <c r="P425" s="136"/>
      <c r="Q425" s="136"/>
    </row>
    <row r="426" spans="1:17">
      <c r="A426" s="136"/>
      <c r="B426" s="136"/>
      <c r="C426" s="136"/>
      <c r="D426" s="136"/>
      <c r="E426" s="136"/>
      <c r="F426" s="136"/>
      <c r="G426" s="136"/>
      <c r="H426" s="136"/>
      <c r="I426" s="136"/>
      <c r="J426" s="136"/>
      <c r="K426" s="136"/>
      <c r="L426" s="136"/>
      <c r="M426" s="136"/>
      <c r="N426" s="136"/>
      <c r="O426" s="136"/>
      <c r="P426" s="136"/>
      <c r="Q426" s="136"/>
    </row>
    <row r="427" spans="1:17">
      <c r="A427" s="136"/>
      <c r="B427" s="136"/>
      <c r="C427" s="136"/>
      <c r="D427" s="136"/>
      <c r="E427" s="136"/>
      <c r="F427" s="136"/>
      <c r="G427" s="136"/>
      <c r="H427" s="136"/>
      <c r="I427" s="136"/>
      <c r="J427" s="136"/>
      <c r="K427" s="136"/>
      <c r="L427" s="136"/>
      <c r="M427" s="136"/>
      <c r="N427" s="136"/>
      <c r="O427" s="136"/>
      <c r="P427" s="136"/>
      <c r="Q427" s="136"/>
    </row>
    <row r="428" spans="1:17">
      <c r="A428" s="136"/>
      <c r="B428" s="136"/>
      <c r="C428" s="136"/>
      <c r="D428" s="136"/>
      <c r="E428" s="136"/>
      <c r="F428" s="136"/>
      <c r="G428" s="136"/>
      <c r="H428" s="136"/>
      <c r="I428" s="136"/>
      <c r="J428" s="136"/>
      <c r="K428" s="136"/>
      <c r="L428" s="136"/>
      <c r="M428" s="136"/>
      <c r="N428" s="136"/>
      <c r="O428" s="136"/>
      <c r="P428" s="136"/>
      <c r="Q428" s="136"/>
    </row>
    <row r="429" spans="1:17">
      <c r="A429" s="136"/>
      <c r="B429" s="136"/>
      <c r="C429" s="136"/>
      <c r="D429" s="136"/>
      <c r="E429" s="136"/>
      <c r="F429" s="136"/>
      <c r="G429" s="136"/>
      <c r="H429" s="136"/>
      <c r="I429" s="136"/>
      <c r="J429" s="136"/>
      <c r="K429" s="136"/>
      <c r="L429" s="136"/>
      <c r="M429" s="136"/>
      <c r="N429" s="136"/>
      <c r="O429" s="136"/>
      <c r="P429" s="136"/>
      <c r="Q429" s="136"/>
    </row>
    <row r="430" spans="1:17">
      <c r="A430" s="136"/>
      <c r="B430" s="136"/>
      <c r="C430" s="136"/>
      <c r="D430" s="136"/>
      <c r="E430" s="136"/>
      <c r="F430" s="136"/>
      <c r="G430" s="136"/>
      <c r="H430" s="136"/>
      <c r="I430" s="136"/>
      <c r="J430" s="136"/>
      <c r="K430" s="136"/>
      <c r="L430" s="136"/>
      <c r="M430" s="136"/>
      <c r="N430" s="136"/>
      <c r="O430" s="136"/>
      <c r="P430" s="136"/>
      <c r="Q430" s="136"/>
    </row>
    <row r="431" spans="1:17">
      <c r="A431" s="136"/>
      <c r="B431" s="136"/>
      <c r="C431" s="136"/>
      <c r="D431" s="136"/>
      <c r="E431" s="136"/>
      <c r="F431" s="136"/>
      <c r="G431" s="136"/>
      <c r="H431" s="136"/>
      <c r="I431" s="136"/>
      <c r="J431" s="136"/>
      <c r="K431" s="136"/>
      <c r="L431" s="136"/>
      <c r="M431" s="136"/>
      <c r="N431" s="136"/>
      <c r="O431" s="136"/>
      <c r="P431" s="136"/>
      <c r="Q431" s="136"/>
    </row>
    <row r="432" spans="1:17">
      <c r="A432" s="136"/>
      <c r="B432" s="136"/>
      <c r="C432" s="136"/>
      <c r="D432" s="136"/>
      <c r="E432" s="136"/>
      <c r="F432" s="136"/>
      <c r="G432" s="136"/>
      <c r="H432" s="136"/>
      <c r="I432" s="136"/>
      <c r="J432" s="136"/>
      <c r="K432" s="136"/>
      <c r="L432" s="136"/>
      <c r="M432" s="136"/>
      <c r="N432" s="136"/>
      <c r="O432" s="136"/>
      <c r="P432" s="136"/>
      <c r="Q432" s="136"/>
    </row>
    <row r="433" spans="1:17">
      <c r="A433" s="136"/>
      <c r="B433" s="136"/>
      <c r="C433" s="136"/>
      <c r="D433" s="136"/>
      <c r="E433" s="136"/>
      <c r="F433" s="136"/>
      <c r="G433" s="136"/>
      <c r="H433" s="136"/>
      <c r="I433" s="136"/>
      <c r="J433" s="136"/>
      <c r="K433" s="136"/>
      <c r="L433" s="136"/>
      <c r="M433" s="136"/>
      <c r="N433" s="136"/>
      <c r="O433" s="136"/>
      <c r="P433" s="136"/>
      <c r="Q433" s="136"/>
    </row>
    <row r="434" spans="1:17">
      <c r="A434" s="136"/>
      <c r="B434" s="136"/>
      <c r="C434" s="136"/>
      <c r="D434" s="136"/>
      <c r="E434" s="136"/>
      <c r="F434" s="136"/>
      <c r="G434" s="136"/>
      <c r="H434" s="136"/>
      <c r="I434" s="136"/>
      <c r="J434" s="136"/>
      <c r="K434" s="136"/>
      <c r="L434" s="136"/>
      <c r="M434" s="136"/>
      <c r="N434" s="136"/>
      <c r="O434" s="136"/>
      <c r="P434" s="136"/>
      <c r="Q434" s="136"/>
    </row>
    <row r="435" spans="1:17">
      <c r="A435" s="136"/>
      <c r="B435" s="136"/>
      <c r="C435" s="136"/>
      <c r="D435" s="136"/>
      <c r="E435" s="136"/>
      <c r="F435" s="136"/>
      <c r="G435" s="136"/>
      <c r="H435" s="136"/>
      <c r="I435" s="136"/>
      <c r="J435" s="136"/>
      <c r="K435" s="136"/>
      <c r="L435" s="136"/>
      <c r="M435" s="136"/>
      <c r="N435" s="136"/>
      <c r="O435" s="136"/>
      <c r="P435" s="136"/>
      <c r="Q435" s="136"/>
    </row>
    <row r="436" spans="1:17">
      <c r="A436" s="136"/>
      <c r="B436" s="136"/>
      <c r="C436" s="136"/>
      <c r="D436" s="136"/>
      <c r="E436" s="136"/>
      <c r="F436" s="136"/>
      <c r="G436" s="136"/>
      <c r="H436" s="136"/>
      <c r="I436" s="136"/>
      <c r="J436" s="136"/>
      <c r="K436" s="136"/>
      <c r="L436" s="136"/>
      <c r="M436" s="136"/>
      <c r="N436" s="136"/>
      <c r="O436" s="136"/>
      <c r="P436" s="136"/>
      <c r="Q436" s="136"/>
    </row>
    <row r="437" spans="1:17">
      <c r="A437" s="136"/>
      <c r="B437" s="136"/>
      <c r="C437" s="136"/>
      <c r="D437" s="136"/>
      <c r="E437" s="136"/>
      <c r="F437" s="136"/>
      <c r="G437" s="136"/>
      <c r="H437" s="136"/>
      <c r="I437" s="136"/>
      <c r="J437" s="136"/>
      <c r="K437" s="136"/>
      <c r="L437" s="136"/>
      <c r="M437" s="136"/>
      <c r="N437" s="136"/>
      <c r="O437" s="136"/>
      <c r="P437" s="136"/>
      <c r="Q437" s="136"/>
    </row>
    <row r="438" spans="1:17">
      <c r="A438" s="136"/>
      <c r="B438" s="136"/>
      <c r="C438" s="136"/>
      <c r="D438" s="136"/>
      <c r="E438" s="136"/>
      <c r="F438" s="136"/>
      <c r="G438" s="136"/>
      <c r="H438" s="136"/>
      <c r="I438" s="136"/>
      <c r="J438" s="136"/>
      <c r="K438" s="136"/>
      <c r="L438" s="136"/>
      <c r="M438" s="136"/>
      <c r="N438" s="136"/>
      <c r="O438" s="136"/>
      <c r="P438" s="136"/>
      <c r="Q438" s="136"/>
    </row>
    <row r="439" spans="1:17">
      <c r="A439" s="136"/>
      <c r="B439" s="136"/>
      <c r="C439" s="136"/>
      <c r="D439" s="136"/>
      <c r="E439" s="136"/>
      <c r="F439" s="136"/>
      <c r="G439" s="136"/>
      <c r="H439" s="136"/>
      <c r="I439" s="136"/>
      <c r="J439" s="136"/>
      <c r="K439" s="136"/>
      <c r="L439" s="136"/>
      <c r="M439" s="136"/>
      <c r="N439" s="136"/>
      <c r="O439" s="136"/>
      <c r="P439" s="136"/>
      <c r="Q439" s="136"/>
    </row>
    <row r="440" spans="1:17">
      <c r="A440" s="136"/>
      <c r="B440" s="136"/>
      <c r="C440" s="136"/>
      <c r="D440" s="136"/>
      <c r="E440" s="136"/>
      <c r="F440" s="136"/>
      <c r="G440" s="136"/>
      <c r="H440" s="136"/>
      <c r="I440" s="136"/>
      <c r="J440" s="136"/>
      <c r="K440" s="136"/>
      <c r="L440" s="136"/>
      <c r="M440" s="136"/>
      <c r="N440" s="136"/>
      <c r="O440" s="136"/>
      <c r="P440" s="136"/>
      <c r="Q440" s="136"/>
    </row>
    <row r="441" spans="1:17">
      <c r="A441" s="136"/>
      <c r="B441" s="136"/>
      <c r="C441" s="136"/>
      <c r="D441" s="136"/>
      <c r="E441" s="136"/>
      <c r="F441" s="136"/>
      <c r="G441" s="136"/>
      <c r="H441" s="136"/>
      <c r="I441" s="136"/>
      <c r="J441" s="136"/>
      <c r="K441" s="136"/>
      <c r="L441" s="136"/>
      <c r="M441" s="136"/>
      <c r="N441" s="136"/>
      <c r="O441" s="136"/>
      <c r="P441" s="136"/>
      <c r="Q441" s="136"/>
    </row>
    <row r="442" spans="1:17">
      <c r="A442" s="136"/>
      <c r="B442" s="136"/>
      <c r="C442" s="136"/>
      <c r="D442" s="136"/>
      <c r="E442" s="136"/>
      <c r="F442" s="136"/>
      <c r="G442" s="136"/>
      <c r="H442" s="136"/>
      <c r="I442" s="136"/>
      <c r="J442" s="136"/>
      <c r="K442" s="136"/>
      <c r="L442" s="136"/>
      <c r="M442" s="136"/>
      <c r="N442" s="136"/>
      <c r="O442" s="136"/>
      <c r="P442" s="136"/>
      <c r="Q442" s="136"/>
    </row>
    <row r="443" spans="1:17">
      <c r="A443" s="136"/>
      <c r="B443" s="136"/>
      <c r="C443" s="136"/>
      <c r="D443" s="136"/>
      <c r="E443" s="136"/>
      <c r="F443" s="136"/>
      <c r="G443" s="136"/>
      <c r="H443" s="136"/>
      <c r="I443" s="136"/>
      <c r="J443" s="136"/>
      <c r="K443" s="136"/>
      <c r="L443" s="136"/>
      <c r="M443" s="136"/>
      <c r="N443" s="136"/>
      <c r="O443" s="136"/>
      <c r="P443" s="136"/>
      <c r="Q443" s="136"/>
    </row>
    <row r="444" spans="1:17">
      <c r="A444" s="136"/>
      <c r="B444" s="136"/>
      <c r="C444" s="136"/>
      <c r="D444" s="136"/>
      <c r="E444" s="136"/>
      <c r="F444" s="136"/>
      <c r="G444" s="136"/>
      <c r="H444" s="136"/>
      <c r="I444" s="136"/>
      <c r="J444" s="136"/>
      <c r="K444" s="136"/>
      <c r="L444" s="136"/>
      <c r="M444" s="136"/>
      <c r="N444" s="136"/>
      <c r="O444" s="136"/>
      <c r="P444" s="136"/>
      <c r="Q444" s="136"/>
    </row>
    <row r="445" spans="1:17">
      <c r="A445" s="136"/>
      <c r="B445" s="136"/>
      <c r="C445" s="136"/>
      <c r="D445" s="136"/>
      <c r="E445" s="136"/>
      <c r="F445" s="136"/>
      <c r="G445" s="136"/>
      <c r="H445" s="136"/>
      <c r="I445" s="136"/>
      <c r="J445" s="136"/>
      <c r="K445" s="136"/>
      <c r="L445" s="136"/>
      <c r="M445" s="136"/>
      <c r="N445" s="136"/>
      <c r="O445" s="136"/>
      <c r="P445" s="136"/>
      <c r="Q445" s="136"/>
    </row>
    <row r="446" spans="1:17">
      <c r="A446" s="136"/>
      <c r="B446" s="136"/>
      <c r="C446" s="136"/>
      <c r="D446" s="136"/>
      <c r="E446" s="136"/>
      <c r="F446" s="136"/>
      <c r="G446" s="136"/>
      <c r="H446" s="136"/>
      <c r="I446" s="136"/>
      <c r="J446" s="136"/>
      <c r="K446" s="136"/>
      <c r="L446" s="136"/>
      <c r="M446" s="136"/>
      <c r="N446" s="136"/>
      <c r="O446" s="136"/>
      <c r="P446" s="136"/>
      <c r="Q446" s="136"/>
    </row>
    <row r="447" spans="1:17">
      <c r="A447" s="136"/>
      <c r="B447" s="136"/>
      <c r="C447" s="136"/>
      <c r="D447" s="136"/>
      <c r="E447" s="136"/>
      <c r="F447" s="136"/>
      <c r="G447" s="136"/>
      <c r="H447" s="136"/>
      <c r="I447" s="136"/>
      <c r="J447" s="136"/>
      <c r="K447" s="136"/>
      <c r="L447" s="136"/>
      <c r="M447" s="136"/>
      <c r="N447" s="136"/>
      <c r="O447" s="136"/>
      <c r="P447" s="136"/>
      <c r="Q447" s="136"/>
    </row>
    <row r="448" spans="1:17">
      <c r="A448" s="136"/>
      <c r="B448" s="136"/>
      <c r="C448" s="136"/>
      <c r="D448" s="136"/>
      <c r="E448" s="136"/>
      <c r="F448" s="136"/>
      <c r="G448" s="136"/>
      <c r="H448" s="136"/>
      <c r="I448" s="136"/>
      <c r="J448" s="136"/>
      <c r="K448" s="136"/>
      <c r="L448" s="136"/>
      <c r="M448" s="136"/>
      <c r="N448" s="136"/>
      <c r="O448" s="136"/>
      <c r="P448" s="136"/>
      <c r="Q448" s="136"/>
    </row>
    <row r="449" spans="1:17">
      <c r="A449" s="136"/>
      <c r="B449" s="136"/>
      <c r="C449" s="136"/>
      <c r="D449" s="136"/>
      <c r="E449" s="136"/>
      <c r="F449" s="136"/>
      <c r="G449" s="136"/>
      <c r="H449" s="136"/>
      <c r="I449" s="136"/>
      <c r="J449" s="136"/>
      <c r="K449" s="136"/>
      <c r="L449" s="136"/>
      <c r="M449" s="136"/>
      <c r="N449" s="136"/>
      <c r="O449" s="136"/>
      <c r="P449" s="136"/>
      <c r="Q449" s="136"/>
    </row>
    <row r="450" spans="1:17">
      <c r="A450" s="136"/>
      <c r="B450" s="136"/>
      <c r="C450" s="136"/>
      <c r="D450" s="136"/>
      <c r="E450" s="136"/>
      <c r="F450" s="136"/>
      <c r="G450" s="136"/>
      <c r="H450" s="136"/>
      <c r="I450" s="136"/>
      <c r="J450" s="136"/>
      <c r="K450" s="136"/>
      <c r="L450" s="136"/>
      <c r="M450" s="136"/>
      <c r="N450" s="136"/>
      <c r="O450" s="136"/>
      <c r="P450" s="136"/>
      <c r="Q450" s="136"/>
    </row>
    <row r="451" spans="1:17">
      <c r="A451" s="136"/>
      <c r="B451" s="136"/>
      <c r="C451" s="136"/>
      <c r="D451" s="136"/>
      <c r="E451" s="136"/>
      <c r="F451" s="136"/>
      <c r="G451" s="136"/>
      <c r="H451" s="136"/>
      <c r="I451" s="136"/>
      <c r="J451" s="136"/>
      <c r="K451" s="136"/>
      <c r="L451" s="136"/>
      <c r="M451" s="136"/>
      <c r="N451" s="136"/>
      <c r="O451" s="136"/>
      <c r="P451" s="136"/>
      <c r="Q451" s="136"/>
    </row>
    <row r="452" spans="1:17">
      <c r="A452" s="136"/>
      <c r="B452" s="136"/>
      <c r="C452" s="136"/>
      <c r="D452" s="136"/>
      <c r="E452" s="136"/>
      <c r="F452" s="136"/>
      <c r="G452" s="136"/>
      <c r="H452" s="136"/>
      <c r="I452" s="136"/>
      <c r="J452" s="136"/>
      <c r="K452" s="136"/>
      <c r="L452" s="136"/>
      <c r="M452" s="136"/>
      <c r="N452" s="136"/>
      <c r="O452" s="136"/>
      <c r="P452" s="136"/>
      <c r="Q452" s="136"/>
    </row>
    <row r="453" spans="1:17">
      <c r="A453" s="136"/>
      <c r="B453" s="136"/>
      <c r="C453" s="136"/>
      <c r="D453" s="136"/>
      <c r="E453" s="136"/>
      <c r="F453" s="136"/>
      <c r="G453" s="136"/>
      <c r="H453" s="136"/>
      <c r="I453" s="136"/>
      <c r="J453" s="136"/>
      <c r="K453" s="136"/>
      <c r="L453" s="136"/>
      <c r="M453" s="136"/>
      <c r="N453" s="136"/>
      <c r="O453" s="136"/>
      <c r="P453" s="136"/>
      <c r="Q453" s="136"/>
    </row>
    <row r="454" spans="1:17">
      <c r="A454" s="136"/>
      <c r="B454" s="136"/>
      <c r="C454" s="136"/>
      <c r="D454" s="136"/>
      <c r="E454" s="136"/>
      <c r="F454" s="136"/>
      <c r="G454" s="136"/>
      <c r="H454" s="136"/>
      <c r="I454" s="136"/>
      <c r="J454" s="136"/>
      <c r="K454" s="136"/>
      <c r="L454" s="136"/>
      <c r="M454" s="136"/>
      <c r="N454" s="136"/>
      <c r="O454" s="136"/>
      <c r="P454" s="136"/>
      <c r="Q454" s="136"/>
    </row>
    <row r="455" spans="1:17">
      <c r="A455" s="136"/>
      <c r="B455" s="136"/>
      <c r="C455" s="136"/>
      <c r="D455" s="136"/>
      <c r="E455" s="136"/>
      <c r="F455" s="136"/>
      <c r="G455" s="136"/>
      <c r="H455" s="136"/>
      <c r="I455" s="136"/>
      <c r="J455" s="136"/>
      <c r="K455" s="136"/>
      <c r="L455" s="136"/>
      <c r="M455" s="136"/>
      <c r="N455" s="136"/>
      <c r="O455" s="136"/>
      <c r="P455" s="136"/>
      <c r="Q455" s="136"/>
    </row>
    <row r="456" spans="1:17">
      <c r="A456" s="136"/>
      <c r="B456" s="136"/>
      <c r="C456" s="136"/>
      <c r="D456" s="136"/>
      <c r="E456" s="136"/>
      <c r="F456" s="136"/>
      <c r="G456" s="136"/>
      <c r="H456" s="136"/>
      <c r="I456" s="136"/>
      <c r="J456" s="136"/>
      <c r="K456" s="136"/>
      <c r="L456" s="136"/>
      <c r="M456" s="136"/>
      <c r="N456" s="136"/>
      <c r="O456" s="136"/>
      <c r="P456" s="136"/>
      <c r="Q456" s="136"/>
    </row>
    <row r="457" spans="1:17">
      <c r="A457" s="136"/>
      <c r="B457" s="136"/>
      <c r="C457" s="136"/>
      <c r="D457" s="136"/>
      <c r="E457" s="136"/>
      <c r="F457" s="136"/>
      <c r="G457" s="136"/>
      <c r="H457" s="136"/>
      <c r="I457" s="136"/>
      <c r="J457" s="136"/>
      <c r="K457" s="136"/>
      <c r="L457" s="136"/>
      <c r="M457" s="136"/>
      <c r="N457" s="136"/>
      <c r="O457" s="136"/>
      <c r="P457" s="136"/>
      <c r="Q457" s="136"/>
    </row>
    <row r="458" spans="1:17">
      <c r="A458" s="136"/>
      <c r="B458" s="136"/>
      <c r="C458" s="136"/>
      <c r="D458" s="136"/>
      <c r="E458" s="136"/>
      <c r="F458" s="136"/>
      <c r="G458" s="136"/>
      <c r="H458" s="136"/>
      <c r="I458" s="136"/>
      <c r="J458" s="136"/>
      <c r="K458" s="136"/>
      <c r="L458" s="136"/>
      <c r="M458" s="136"/>
      <c r="N458" s="136"/>
      <c r="O458" s="136"/>
      <c r="P458" s="136"/>
      <c r="Q458" s="136"/>
    </row>
    <row r="459" spans="1:17">
      <c r="A459" s="136"/>
      <c r="B459" s="136"/>
      <c r="C459" s="136"/>
      <c r="D459" s="136"/>
      <c r="E459" s="136"/>
      <c r="F459" s="136"/>
      <c r="G459" s="136"/>
      <c r="H459" s="136"/>
      <c r="I459" s="136"/>
      <c r="J459" s="136"/>
      <c r="K459" s="136"/>
      <c r="L459" s="136"/>
      <c r="M459" s="136"/>
      <c r="N459" s="136"/>
      <c r="O459" s="136"/>
      <c r="P459" s="136"/>
      <c r="Q459" s="136"/>
    </row>
    <row r="460" spans="1:17">
      <c r="A460" s="136"/>
      <c r="B460" s="136"/>
      <c r="C460" s="136"/>
      <c r="D460" s="136"/>
      <c r="E460" s="136"/>
      <c r="F460" s="136"/>
      <c r="G460" s="136"/>
      <c r="H460" s="136"/>
      <c r="I460" s="136"/>
      <c r="J460" s="136"/>
      <c r="K460" s="136"/>
      <c r="L460" s="136"/>
      <c r="M460" s="136"/>
      <c r="N460" s="136"/>
      <c r="O460" s="136"/>
      <c r="P460" s="136"/>
      <c r="Q460" s="136"/>
    </row>
    <row r="461" spans="1:17">
      <c r="A461" s="136"/>
      <c r="B461" s="136"/>
      <c r="C461" s="136"/>
      <c r="D461" s="136"/>
      <c r="E461" s="136"/>
      <c r="F461" s="136"/>
      <c r="G461" s="136"/>
      <c r="H461" s="136"/>
      <c r="I461" s="136"/>
      <c r="J461" s="136"/>
      <c r="K461" s="136"/>
      <c r="L461" s="136"/>
      <c r="M461" s="136"/>
      <c r="N461" s="136"/>
      <c r="O461" s="136"/>
      <c r="P461" s="136"/>
      <c r="Q461" s="136"/>
    </row>
    <row r="462" spans="1:17">
      <c r="A462" s="136"/>
      <c r="B462" s="136"/>
      <c r="C462" s="136"/>
      <c r="D462" s="136"/>
      <c r="E462" s="136"/>
      <c r="F462" s="136"/>
      <c r="G462" s="136"/>
      <c r="H462" s="136"/>
      <c r="I462" s="136"/>
      <c r="J462" s="136"/>
      <c r="K462" s="136"/>
      <c r="L462" s="136"/>
      <c r="M462" s="136"/>
      <c r="N462" s="136"/>
      <c r="O462" s="136"/>
      <c r="P462" s="136"/>
      <c r="Q462" s="136"/>
    </row>
    <row r="463" spans="1:17">
      <c r="A463" s="136"/>
      <c r="B463" s="136"/>
      <c r="C463" s="136"/>
      <c r="D463" s="136"/>
      <c r="E463" s="136"/>
      <c r="F463" s="136"/>
      <c r="G463" s="136"/>
      <c r="H463" s="136"/>
      <c r="I463" s="136"/>
      <c r="J463" s="136"/>
      <c r="K463" s="136"/>
      <c r="L463" s="136"/>
      <c r="M463" s="136"/>
      <c r="N463" s="136"/>
      <c r="O463" s="136"/>
      <c r="P463" s="136"/>
      <c r="Q463" s="136"/>
    </row>
    <row r="464" spans="1:17">
      <c r="A464" s="136"/>
      <c r="B464" s="136"/>
      <c r="C464" s="136"/>
      <c r="D464" s="136"/>
      <c r="E464" s="136"/>
      <c r="F464" s="136"/>
      <c r="G464" s="136"/>
      <c r="H464" s="136"/>
      <c r="I464" s="136"/>
      <c r="J464" s="136"/>
      <c r="K464" s="136"/>
      <c r="L464" s="136"/>
      <c r="M464" s="136"/>
      <c r="N464" s="136"/>
      <c r="O464" s="136"/>
      <c r="P464" s="136"/>
      <c r="Q464" s="136"/>
    </row>
    <row r="465" spans="1:17">
      <c r="A465" s="136"/>
      <c r="B465" s="136"/>
      <c r="C465" s="136"/>
      <c r="D465" s="136"/>
      <c r="E465" s="136"/>
      <c r="F465" s="136"/>
      <c r="G465" s="136"/>
      <c r="H465" s="136"/>
      <c r="I465" s="136"/>
      <c r="J465" s="136"/>
      <c r="K465" s="136"/>
      <c r="L465" s="136"/>
      <c r="M465" s="136"/>
      <c r="N465" s="136"/>
      <c r="O465" s="136"/>
      <c r="P465" s="136"/>
      <c r="Q465" s="136"/>
    </row>
    <row r="466" spans="1:17">
      <c r="A466" s="136"/>
      <c r="B466" s="136"/>
      <c r="C466" s="136"/>
      <c r="D466" s="136"/>
      <c r="E466" s="136"/>
      <c r="F466" s="136"/>
      <c r="G466" s="136"/>
      <c r="H466" s="136"/>
      <c r="I466" s="136"/>
      <c r="J466" s="136"/>
      <c r="K466" s="136"/>
      <c r="L466" s="136"/>
      <c r="M466" s="136"/>
      <c r="N466" s="136"/>
      <c r="O466" s="136"/>
      <c r="P466" s="136"/>
      <c r="Q466" s="136"/>
    </row>
    <row r="467" spans="1:17">
      <c r="A467" s="136"/>
      <c r="B467" s="136"/>
      <c r="C467" s="136"/>
      <c r="D467" s="136"/>
      <c r="E467" s="136"/>
      <c r="F467" s="136"/>
      <c r="G467" s="136"/>
      <c r="H467" s="136"/>
      <c r="I467" s="136"/>
      <c r="J467" s="136"/>
      <c r="K467" s="136"/>
      <c r="L467" s="136"/>
      <c r="M467" s="136"/>
      <c r="N467" s="136"/>
      <c r="O467" s="136"/>
      <c r="P467" s="136"/>
      <c r="Q467" s="136"/>
    </row>
    <row r="468" spans="1:17">
      <c r="A468" s="136"/>
      <c r="B468" s="136"/>
      <c r="C468" s="136"/>
      <c r="D468" s="136"/>
      <c r="E468" s="136"/>
      <c r="F468" s="136"/>
      <c r="G468" s="136"/>
      <c r="H468" s="136"/>
      <c r="I468" s="136"/>
      <c r="J468" s="136"/>
      <c r="K468" s="136"/>
      <c r="L468" s="136"/>
      <c r="M468" s="136"/>
      <c r="N468" s="136"/>
      <c r="O468" s="136"/>
      <c r="P468" s="136"/>
      <c r="Q468" s="136"/>
    </row>
    <row r="469" spans="1:17">
      <c r="A469" s="136"/>
      <c r="B469" s="136"/>
      <c r="C469" s="136"/>
      <c r="D469" s="136"/>
      <c r="E469" s="136"/>
      <c r="F469" s="136"/>
      <c r="G469" s="136"/>
      <c r="H469" s="136"/>
      <c r="I469" s="136"/>
      <c r="J469" s="136"/>
      <c r="K469" s="136"/>
      <c r="L469" s="136"/>
      <c r="M469" s="136"/>
      <c r="N469" s="136"/>
      <c r="O469" s="136"/>
      <c r="P469" s="136"/>
      <c r="Q469" s="136"/>
    </row>
    <row r="470" spans="1:17">
      <c r="A470" s="136"/>
      <c r="B470" s="136"/>
      <c r="C470" s="136"/>
      <c r="D470" s="136"/>
      <c r="E470" s="136"/>
      <c r="F470" s="136"/>
      <c r="G470" s="136"/>
      <c r="H470" s="136"/>
      <c r="I470" s="136"/>
      <c r="J470" s="136"/>
      <c r="K470" s="136"/>
      <c r="L470" s="136"/>
      <c r="M470" s="136"/>
      <c r="N470" s="136"/>
      <c r="O470" s="136"/>
      <c r="P470" s="136"/>
      <c r="Q470" s="136"/>
    </row>
    <row r="471" spans="1:17">
      <c r="A471" s="136"/>
      <c r="B471" s="136"/>
      <c r="C471" s="136"/>
      <c r="D471" s="136"/>
      <c r="E471" s="136"/>
      <c r="F471" s="136"/>
      <c r="G471" s="136"/>
      <c r="H471" s="136"/>
      <c r="I471" s="136"/>
      <c r="J471" s="136"/>
      <c r="K471" s="136"/>
      <c r="L471" s="136"/>
      <c r="M471" s="136"/>
      <c r="N471" s="136"/>
      <c r="O471" s="136"/>
      <c r="P471" s="136"/>
      <c r="Q471" s="136"/>
    </row>
    <row r="472" spans="1:17">
      <c r="A472" s="136"/>
      <c r="B472" s="136"/>
      <c r="C472" s="136"/>
      <c r="D472" s="136"/>
      <c r="E472" s="136"/>
      <c r="F472" s="136"/>
      <c r="G472" s="136"/>
      <c r="H472" s="136"/>
      <c r="I472" s="136"/>
      <c r="J472" s="136"/>
      <c r="K472" s="136"/>
      <c r="L472" s="136"/>
      <c r="M472" s="136"/>
      <c r="N472" s="136"/>
      <c r="O472" s="136"/>
      <c r="P472" s="136"/>
      <c r="Q472" s="136"/>
    </row>
    <row r="473" spans="1:17">
      <c r="A473" s="136"/>
      <c r="B473" s="136"/>
      <c r="C473" s="136"/>
      <c r="D473" s="136"/>
      <c r="E473" s="136"/>
      <c r="F473" s="136"/>
      <c r="G473" s="136"/>
      <c r="H473" s="136"/>
      <c r="I473" s="136"/>
      <c r="J473" s="136"/>
      <c r="K473" s="136"/>
      <c r="L473" s="136"/>
      <c r="M473" s="136"/>
      <c r="N473" s="136"/>
      <c r="O473" s="136"/>
      <c r="P473" s="136"/>
      <c r="Q473" s="136"/>
    </row>
    <row r="474" spans="1:17">
      <c r="A474" s="136"/>
      <c r="B474" s="136"/>
      <c r="C474" s="136"/>
      <c r="D474" s="136"/>
      <c r="E474" s="136"/>
      <c r="F474" s="136"/>
      <c r="G474" s="136"/>
      <c r="H474" s="136"/>
      <c r="I474" s="136"/>
      <c r="J474" s="136"/>
      <c r="K474" s="136"/>
      <c r="L474" s="136"/>
      <c r="M474" s="136"/>
      <c r="N474" s="136"/>
      <c r="O474" s="136"/>
      <c r="P474" s="136"/>
      <c r="Q474" s="136"/>
    </row>
    <row r="475" spans="1:17">
      <c r="A475" s="136"/>
      <c r="B475" s="136"/>
      <c r="C475" s="136"/>
      <c r="D475" s="136"/>
      <c r="E475" s="136"/>
      <c r="F475" s="136"/>
      <c r="G475" s="136"/>
      <c r="H475" s="136"/>
      <c r="I475" s="136"/>
      <c r="J475" s="136"/>
      <c r="K475" s="136"/>
      <c r="L475" s="136"/>
      <c r="M475" s="136"/>
      <c r="N475" s="136"/>
      <c r="O475" s="136"/>
      <c r="P475" s="136"/>
      <c r="Q475" s="136"/>
    </row>
    <row r="476" spans="1:17">
      <c r="A476" s="136"/>
      <c r="B476" s="136"/>
      <c r="C476" s="136"/>
      <c r="D476" s="136"/>
      <c r="E476" s="136"/>
      <c r="F476" s="136"/>
      <c r="G476" s="136"/>
      <c r="H476" s="136"/>
      <c r="I476" s="136"/>
      <c r="J476" s="136"/>
      <c r="K476" s="136"/>
      <c r="L476" s="136"/>
      <c r="M476" s="136"/>
      <c r="N476" s="136"/>
      <c r="O476" s="136"/>
      <c r="P476" s="136"/>
      <c r="Q476" s="136"/>
    </row>
    <row r="477" spans="1:17">
      <c r="A477" s="136"/>
      <c r="B477" s="136"/>
      <c r="C477" s="136"/>
      <c r="D477" s="136"/>
      <c r="E477" s="136"/>
      <c r="F477" s="136"/>
      <c r="G477" s="136"/>
      <c r="H477" s="136"/>
      <c r="I477" s="136"/>
      <c r="J477" s="136"/>
      <c r="K477" s="136"/>
      <c r="L477" s="136"/>
      <c r="M477" s="136"/>
      <c r="N477" s="136"/>
      <c r="O477" s="136"/>
      <c r="P477" s="136"/>
      <c r="Q477" s="136"/>
    </row>
    <row r="478" spans="1:17">
      <c r="A478" s="136"/>
      <c r="B478" s="136"/>
      <c r="C478" s="136"/>
      <c r="D478" s="136"/>
      <c r="E478" s="136"/>
      <c r="F478" s="136"/>
      <c r="G478" s="136"/>
      <c r="H478" s="136"/>
      <c r="I478" s="136"/>
      <c r="J478" s="136"/>
      <c r="K478" s="136"/>
      <c r="L478" s="136"/>
      <c r="M478" s="136"/>
      <c r="N478" s="136"/>
      <c r="O478" s="136"/>
      <c r="P478" s="136"/>
      <c r="Q478" s="136"/>
    </row>
    <row r="479" spans="1:17">
      <c r="A479" s="136"/>
      <c r="B479" s="136"/>
      <c r="C479" s="136"/>
      <c r="D479" s="136"/>
      <c r="E479" s="136"/>
      <c r="F479" s="136"/>
      <c r="G479" s="136"/>
      <c r="H479" s="136"/>
      <c r="I479" s="136"/>
      <c r="J479" s="136"/>
      <c r="K479" s="136"/>
      <c r="L479" s="136"/>
      <c r="M479" s="136"/>
      <c r="N479" s="136"/>
      <c r="O479" s="136"/>
      <c r="P479" s="136"/>
      <c r="Q479" s="136"/>
    </row>
    <row r="480" spans="1:17">
      <c r="A480" s="136"/>
      <c r="B480" s="136"/>
      <c r="C480" s="136"/>
      <c r="D480" s="136"/>
      <c r="E480" s="136"/>
      <c r="F480" s="136"/>
      <c r="G480" s="136"/>
      <c r="H480" s="136"/>
      <c r="I480" s="136"/>
      <c r="J480" s="136"/>
      <c r="K480" s="136"/>
      <c r="L480" s="136"/>
      <c r="M480" s="136"/>
      <c r="N480" s="136"/>
      <c r="O480" s="136"/>
      <c r="P480" s="136"/>
      <c r="Q480" s="136"/>
    </row>
    <row r="481" spans="1:17">
      <c r="A481" s="136"/>
      <c r="B481" s="136"/>
      <c r="C481" s="136"/>
      <c r="D481" s="136"/>
      <c r="E481" s="136"/>
      <c r="F481" s="136"/>
      <c r="G481" s="136"/>
      <c r="H481" s="136"/>
      <c r="I481" s="136"/>
      <c r="J481" s="136"/>
      <c r="K481" s="136"/>
      <c r="L481" s="136"/>
      <c r="M481" s="136"/>
      <c r="N481" s="136"/>
      <c r="O481" s="136"/>
      <c r="P481" s="136"/>
      <c r="Q481" s="136"/>
    </row>
    <row r="482" spans="1:17">
      <c r="A482" s="136"/>
      <c r="B482" s="136"/>
      <c r="C482" s="136"/>
      <c r="D482" s="136"/>
      <c r="E482" s="136"/>
      <c r="F482" s="136"/>
      <c r="G482" s="136"/>
      <c r="H482" s="136"/>
      <c r="I482" s="136"/>
      <c r="J482" s="136"/>
      <c r="K482" s="136"/>
      <c r="L482" s="136"/>
      <c r="M482" s="136"/>
      <c r="N482" s="136"/>
      <c r="O482" s="136"/>
      <c r="P482" s="136"/>
      <c r="Q482" s="136"/>
    </row>
    <row r="483" spans="1:17">
      <c r="A483" s="136"/>
      <c r="B483" s="136"/>
      <c r="C483" s="136"/>
      <c r="D483" s="136"/>
      <c r="E483" s="136"/>
      <c r="F483" s="136"/>
      <c r="G483" s="136"/>
      <c r="H483" s="136"/>
      <c r="I483" s="136"/>
      <c r="J483" s="136"/>
      <c r="K483" s="136"/>
      <c r="L483" s="136"/>
      <c r="M483" s="136"/>
      <c r="N483" s="136"/>
      <c r="O483" s="136"/>
      <c r="P483" s="136"/>
      <c r="Q483" s="136"/>
    </row>
    <row r="484" spans="1:17">
      <c r="A484" s="136"/>
      <c r="B484" s="136"/>
      <c r="C484" s="136"/>
      <c r="D484" s="136"/>
      <c r="E484" s="136"/>
      <c r="F484" s="136"/>
      <c r="G484" s="136"/>
      <c r="H484" s="136"/>
      <c r="I484" s="136"/>
      <c r="J484" s="136"/>
      <c r="K484" s="136"/>
      <c r="L484" s="136"/>
      <c r="M484" s="136"/>
      <c r="N484" s="136"/>
      <c r="O484" s="136"/>
      <c r="P484" s="136"/>
      <c r="Q484" s="136"/>
    </row>
    <row r="485" spans="1:17">
      <c r="A485" s="136"/>
      <c r="B485" s="136"/>
      <c r="C485" s="136"/>
      <c r="D485" s="136"/>
      <c r="E485" s="136"/>
      <c r="F485" s="136"/>
      <c r="G485" s="136"/>
      <c r="H485" s="136"/>
      <c r="I485" s="136"/>
      <c r="J485" s="136"/>
      <c r="K485" s="136"/>
      <c r="L485" s="136"/>
      <c r="M485" s="136"/>
      <c r="N485" s="136"/>
      <c r="O485" s="136"/>
      <c r="P485" s="136"/>
      <c r="Q485" s="136"/>
    </row>
    <row r="486" spans="1:17">
      <c r="A486" s="136"/>
      <c r="B486" s="136"/>
      <c r="C486" s="136"/>
      <c r="D486" s="136"/>
      <c r="E486" s="136"/>
      <c r="F486" s="136"/>
      <c r="G486" s="136"/>
      <c r="H486" s="136"/>
      <c r="I486" s="136"/>
      <c r="J486" s="136"/>
      <c r="K486" s="136"/>
      <c r="L486" s="136"/>
      <c r="M486" s="136"/>
      <c r="N486" s="136"/>
      <c r="O486" s="136"/>
      <c r="P486" s="136"/>
      <c r="Q486" s="136"/>
    </row>
    <row r="487" spans="1:17">
      <c r="A487" s="136"/>
      <c r="B487" s="136"/>
      <c r="C487" s="136"/>
      <c r="D487" s="136"/>
      <c r="E487" s="136"/>
      <c r="F487" s="136"/>
      <c r="G487" s="136"/>
      <c r="H487" s="136"/>
      <c r="I487" s="136"/>
      <c r="J487" s="136"/>
      <c r="K487" s="136"/>
      <c r="L487" s="136"/>
      <c r="M487" s="136"/>
      <c r="N487" s="136"/>
      <c r="O487" s="136"/>
      <c r="P487" s="136"/>
      <c r="Q487" s="136"/>
    </row>
    <row r="488" spans="1:17">
      <c r="A488" s="136"/>
      <c r="B488" s="136"/>
      <c r="C488" s="136"/>
      <c r="D488" s="136"/>
      <c r="E488" s="136"/>
      <c r="F488" s="136"/>
      <c r="G488" s="136"/>
      <c r="H488" s="136"/>
      <c r="I488" s="136"/>
      <c r="J488" s="136"/>
      <c r="K488" s="136"/>
      <c r="L488" s="136"/>
      <c r="M488" s="136"/>
      <c r="N488" s="136"/>
      <c r="O488" s="136"/>
      <c r="P488" s="136"/>
      <c r="Q488" s="136"/>
    </row>
    <row r="489" spans="1:17">
      <c r="A489" s="136"/>
      <c r="B489" s="136"/>
      <c r="C489" s="136"/>
      <c r="D489" s="136"/>
      <c r="E489" s="136"/>
      <c r="F489" s="136"/>
      <c r="G489" s="136"/>
      <c r="H489" s="136"/>
      <c r="I489" s="136"/>
      <c r="J489" s="136"/>
      <c r="K489" s="136"/>
      <c r="L489" s="136"/>
      <c r="M489" s="136"/>
      <c r="N489" s="136"/>
      <c r="O489" s="136"/>
      <c r="P489" s="136"/>
      <c r="Q489" s="136"/>
    </row>
    <row r="490" spans="1:17">
      <c r="A490" s="136"/>
      <c r="B490" s="136"/>
      <c r="C490" s="136"/>
      <c r="D490" s="136"/>
      <c r="E490" s="136"/>
      <c r="F490" s="136"/>
      <c r="G490" s="136"/>
      <c r="H490" s="136"/>
      <c r="I490" s="136"/>
      <c r="J490" s="136"/>
      <c r="K490" s="136"/>
      <c r="L490" s="136"/>
      <c r="M490" s="136"/>
      <c r="N490" s="136"/>
      <c r="O490" s="136"/>
      <c r="P490" s="136"/>
      <c r="Q490" s="136"/>
    </row>
    <row r="491" spans="1:17">
      <c r="A491" s="136"/>
      <c r="B491" s="136"/>
      <c r="C491" s="136"/>
      <c r="D491" s="136"/>
      <c r="E491" s="136"/>
      <c r="F491" s="136"/>
      <c r="G491" s="136"/>
      <c r="H491" s="136"/>
      <c r="I491" s="136"/>
      <c r="J491" s="136"/>
      <c r="K491" s="136"/>
      <c r="L491" s="136"/>
      <c r="M491" s="136"/>
      <c r="N491" s="136"/>
      <c r="O491" s="136"/>
      <c r="P491" s="136"/>
      <c r="Q491" s="136"/>
    </row>
    <row r="492" spans="1:17">
      <c r="A492" s="136"/>
      <c r="B492" s="136"/>
      <c r="C492" s="136"/>
      <c r="D492" s="136"/>
      <c r="E492" s="136"/>
      <c r="F492" s="136"/>
      <c r="G492" s="136"/>
      <c r="H492" s="136"/>
      <c r="I492" s="136"/>
      <c r="J492" s="136"/>
      <c r="K492" s="136"/>
      <c r="L492" s="136"/>
      <c r="M492" s="136"/>
      <c r="N492" s="136"/>
      <c r="O492" s="136"/>
      <c r="P492" s="136"/>
      <c r="Q492" s="136"/>
    </row>
    <row r="493" spans="1:17">
      <c r="A493" s="136"/>
      <c r="B493" s="136"/>
      <c r="C493" s="136"/>
      <c r="D493" s="136"/>
      <c r="E493" s="136"/>
      <c r="F493" s="136"/>
      <c r="G493" s="136"/>
      <c r="H493" s="136"/>
      <c r="I493" s="136"/>
      <c r="J493" s="136"/>
      <c r="K493" s="136"/>
      <c r="L493" s="136"/>
      <c r="M493" s="136"/>
      <c r="N493" s="136"/>
      <c r="O493" s="136"/>
      <c r="P493" s="136"/>
      <c r="Q493" s="136"/>
    </row>
    <row r="494" spans="1:17">
      <c r="A494" s="136"/>
      <c r="B494" s="136"/>
      <c r="C494" s="136"/>
      <c r="D494" s="136"/>
      <c r="E494" s="136"/>
      <c r="F494" s="136"/>
      <c r="G494" s="136"/>
      <c r="H494" s="136"/>
      <c r="I494" s="136"/>
      <c r="J494" s="136"/>
      <c r="K494" s="136"/>
      <c r="L494" s="136"/>
      <c r="M494" s="136"/>
      <c r="N494" s="136"/>
      <c r="O494" s="136"/>
      <c r="P494" s="136"/>
      <c r="Q494" s="136"/>
    </row>
    <row r="495" spans="1:17">
      <c r="A495" s="136"/>
      <c r="B495" s="136"/>
      <c r="C495" s="136"/>
      <c r="D495" s="136"/>
      <c r="E495" s="136"/>
      <c r="F495" s="136"/>
      <c r="G495" s="136"/>
      <c r="H495" s="136"/>
      <c r="I495" s="136"/>
      <c r="J495" s="136"/>
      <c r="K495" s="136"/>
      <c r="L495" s="136"/>
      <c r="M495" s="136"/>
      <c r="N495" s="136"/>
      <c r="O495" s="136"/>
      <c r="P495" s="136"/>
      <c r="Q495" s="136"/>
    </row>
    <row r="496" spans="1:17">
      <c r="A496" s="136"/>
      <c r="B496" s="136"/>
      <c r="C496" s="136"/>
      <c r="D496" s="136"/>
      <c r="E496" s="136"/>
      <c r="F496" s="136"/>
      <c r="G496" s="136"/>
      <c r="H496" s="136"/>
      <c r="I496" s="136"/>
      <c r="J496" s="136"/>
      <c r="K496" s="136"/>
      <c r="L496" s="136"/>
      <c r="M496" s="136"/>
      <c r="N496" s="136"/>
      <c r="O496" s="136"/>
      <c r="P496" s="136"/>
      <c r="Q496" s="136"/>
    </row>
    <row r="497" spans="1:17">
      <c r="A497" s="136"/>
      <c r="B497" s="136"/>
      <c r="C497" s="136"/>
      <c r="D497" s="136"/>
      <c r="E497" s="136"/>
      <c r="F497" s="136"/>
      <c r="G497" s="136"/>
      <c r="H497" s="136"/>
      <c r="I497" s="136"/>
      <c r="J497" s="136"/>
      <c r="K497" s="136"/>
      <c r="L497" s="136"/>
      <c r="M497" s="136"/>
      <c r="N497" s="136"/>
      <c r="O497" s="136"/>
      <c r="P497" s="136"/>
      <c r="Q497" s="136"/>
    </row>
    <row r="498" spans="1:17">
      <c r="A498" s="136"/>
      <c r="B498" s="136"/>
      <c r="C498" s="136"/>
      <c r="D498" s="136"/>
      <c r="E498" s="136"/>
      <c r="F498" s="136"/>
      <c r="G498" s="136"/>
      <c r="H498" s="136"/>
      <c r="I498" s="136"/>
      <c r="J498" s="136"/>
      <c r="K498" s="136"/>
      <c r="L498" s="136"/>
      <c r="M498" s="136"/>
      <c r="N498" s="136"/>
      <c r="O498" s="136"/>
      <c r="P498" s="136"/>
      <c r="Q498" s="136"/>
    </row>
    <row r="499" spans="1:17">
      <c r="A499" s="136"/>
      <c r="B499" s="136"/>
      <c r="C499" s="136"/>
      <c r="D499" s="136"/>
      <c r="E499" s="136"/>
      <c r="F499" s="136"/>
      <c r="G499" s="136"/>
      <c r="H499" s="136"/>
      <c r="I499" s="136"/>
      <c r="J499" s="136"/>
      <c r="K499" s="136"/>
      <c r="L499" s="136"/>
      <c r="M499" s="136"/>
      <c r="N499" s="136"/>
      <c r="O499" s="136"/>
      <c r="P499" s="136"/>
      <c r="Q499" s="136"/>
    </row>
    <row r="500" spans="1:17">
      <c r="A500" s="136"/>
      <c r="B500" s="136"/>
      <c r="C500" s="136"/>
      <c r="D500" s="136"/>
      <c r="E500" s="136"/>
      <c r="F500" s="136"/>
      <c r="G500" s="136"/>
      <c r="H500" s="136"/>
      <c r="I500" s="136"/>
      <c r="J500" s="136"/>
      <c r="K500" s="136"/>
      <c r="L500" s="136"/>
      <c r="M500" s="136"/>
      <c r="N500" s="136"/>
      <c r="O500" s="136"/>
      <c r="P500" s="136"/>
      <c r="Q500" s="136"/>
    </row>
    <row r="501" spans="1:17">
      <c r="A501" s="136"/>
      <c r="B501" s="136"/>
      <c r="C501" s="136"/>
      <c r="D501" s="136"/>
      <c r="E501" s="136"/>
      <c r="F501" s="136"/>
      <c r="G501" s="136"/>
      <c r="H501" s="136"/>
      <c r="I501" s="136"/>
      <c r="J501" s="136"/>
      <c r="K501" s="136"/>
      <c r="L501" s="136"/>
      <c r="M501" s="136"/>
      <c r="N501" s="136"/>
      <c r="O501" s="136"/>
      <c r="P501" s="136"/>
      <c r="Q501" s="136"/>
    </row>
    <row r="502" spans="1:17">
      <c r="A502" s="136"/>
      <c r="B502" s="136"/>
      <c r="C502" s="136"/>
      <c r="D502" s="136"/>
      <c r="E502" s="136"/>
      <c r="F502" s="136"/>
      <c r="G502" s="136"/>
      <c r="H502" s="136"/>
      <c r="I502" s="136"/>
      <c r="J502" s="136"/>
      <c r="K502" s="136"/>
      <c r="L502" s="136"/>
      <c r="M502" s="136"/>
      <c r="N502" s="136"/>
      <c r="O502" s="136"/>
      <c r="P502" s="136"/>
      <c r="Q502" s="136"/>
    </row>
    <row r="503" spans="1:17">
      <c r="A503" s="136"/>
      <c r="B503" s="136"/>
      <c r="C503" s="136"/>
      <c r="D503" s="136"/>
      <c r="E503" s="136"/>
      <c r="F503" s="136"/>
      <c r="G503" s="136"/>
      <c r="H503" s="136"/>
      <c r="I503" s="136"/>
      <c r="J503" s="136"/>
      <c r="K503" s="136"/>
      <c r="L503" s="136"/>
      <c r="M503" s="136"/>
      <c r="N503" s="136"/>
      <c r="O503" s="136"/>
      <c r="P503" s="136"/>
      <c r="Q503" s="136"/>
    </row>
    <row r="504" spans="1:17">
      <c r="A504" s="136"/>
      <c r="B504" s="136"/>
      <c r="C504" s="136"/>
      <c r="D504" s="136"/>
      <c r="E504" s="136"/>
      <c r="F504" s="136"/>
      <c r="G504" s="136"/>
      <c r="H504" s="136"/>
      <c r="I504" s="136"/>
      <c r="J504" s="136"/>
      <c r="K504" s="136"/>
      <c r="L504" s="136"/>
      <c r="M504" s="136"/>
      <c r="N504" s="136"/>
      <c r="O504" s="136"/>
      <c r="P504" s="136"/>
      <c r="Q504" s="136"/>
    </row>
    <row r="505" spans="1:17">
      <c r="A505" s="136"/>
      <c r="B505" s="136"/>
      <c r="C505" s="136"/>
      <c r="D505" s="136"/>
      <c r="E505" s="136"/>
      <c r="F505" s="136"/>
      <c r="G505" s="136"/>
      <c r="H505" s="136"/>
      <c r="I505" s="136"/>
      <c r="J505" s="136"/>
      <c r="K505" s="136"/>
      <c r="L505" s="136"/>
      <c r="M505" s="136"/>
      <c r="N505" s="136"/>
      <c r="O505" s="136"/>
      <c r="P505" s="136"/>
      <c r="Q505" s="136"/>
    </row>
    <row r="506" spans="1:17">
      <c r="A506" s="136"/>
      <c r="B506" s="136"/>
      <c r="C506" s="136"/>
      <c r="D506" s="136"/>
      <c r="E506" s="136"/>
      <c r="F506" s="136"/>
      <c r="G506" s="136"/>
      <c r="H506" s="136"/>
      <c r="I506" s="136"/>
      <c r="J506" s="136"/>
      <c r="K506" s="136"/>
      <c r="L506" s="136"/>
      <c r="M506" s="136"/>
      <c r="N506" s="136"/>
      <c r="O506" s="136"/>
      <c r="P506" s="136"/>
      <c r="Q506" s="136"/>
    </row>
    <row r="507" spans="1:17">
      <c r="A507" s="136"/>
      <c r="B507" s="136"/>
      <c r="C507" s="136"/>
      <c r="D507" s="136"/>
      <c r="E507" s="136"/>
      <c r="F507" s="136"/>
      <c r="G507" s="136"/>
      <c r="H507" s="136"/>
      <c r="I507" s="136"/>
      <c r="J507" s="136"/>
      <c r="K507" s="136"/>
      <c r="L507" s="136"/>
      <c r="M507" s="136"/>
      <c r="N507" s="136"/>
      <c r="O507" s="136"/>
      <c r="P507" s="136"/>
      <c r="Q507" s="136"/>
    </row>
    <row r="508" spans="1:17">
      <c r="A508" s="136"/>
      <c r="B508" s="136"/>
      <c r="C508" s="136"/>
      <c r="D508" s="136"/>
      <c r="E508" s="136"/>
      <c r="F508" s="136"/>
      <c r="G508" s="136"/>
      <c r="H508" s="136"/>
      <c r="I508" s="136"/>
      <c r="J508" s="136"/>
      <c r="K508" s="136"/>
      <c r="L508" s="136"/>
      <c r="M508" s="136"/>
      <c r="N508" s="136"/>
      <c r="O508" s="136"/>
      <c r="P508" s="136"/>
      <c r="Q508" s="136"/>
    </row>
    <row r="509" spans="1:17">
      <c r="A509" s="136"/>
      <c r="B509" s="136"/>
      <c r="C509" s="136"/>
      <c r="D509" s="136"/>
      <c r="E509" s="136"/>
      <c r="F509" s="136"/>
      <c r="G509" s="136"/>
      <c r="H509" s="136"/>
      <c r="I509" s="136"/>
      <c r="J509" s="136"/>
      <c r="K509" s="136"/>
      <c r="L509" s="136"/>
      <c r="M509" s="136"/>
      <c r="N509" s="136"/>
      <c r="O509" s="136"/>
      <c r="P509" s="136"/>
      <c r="Q509" s="136"/>
    </row>
    <row r="510" spans="1:17">
      <c r="A510" s="136"/>
      <c r="B510" s="136"/>
      <c r="C510" s="136"/>
      <c r="D510" s="136"/>
      <c r="E510" s="136"/>
      <c r="F510" s="136"/>
      <c r="G510" s="136"/>
      <c r="H510" s="136"/>
      <c r="I510" s="136"/>
      <c r="J510" s="136"/>
      <c r="K510" s="136"/>
      <c r="L510" s="136"/>
      <c r="M510" s="136"/>
      <c r="N510" s="136"/>
      <c r="O510" s="136"/>
      <c r="P510" s="136"/>
      <c r="Q510" s="136"/>
    </row>
    <row r="511" spans="1:17">
      <c r="A511" s="136"/>
      <c r="B511" s="136"/>
      <c r="C511" s="136"/>
      <c r="D511" s="136"/>
      <c r="E511" s="136"/>
      <c r="F511" s="136"/>
      <c r="G511" s="136"/>
      <c r="H511" s="136"/>
      <c r="I511" s="136"/>
      <c r="J511" s="136"/>
      <c r="K511" s="136"/>
      <c r="L511" s="136"/>
      <c r="M511" s="136"/>
      <c r="N511" s="136"/>
      <c r="O511" s="136"/>
      <c r="P511" s="136"/>
      <c r="Q511" s="136"/>
    </row>
    <row r="512" spans="1:17">
      <c r="A512" s="136"/>
      <c r="B512" s="136"/>
      <c r="C512" s="136"/>
      <c r="D512" s="136"/>
      <c r="E512" s="136"/>
      <c r="F512" s="136"/>
      <c r="G512" s="136"/>
      <c r="H512" s="136"/>
      <c r="I512" s="136"/>
      <c r="J512" s="136"/>
      <c r="K512" s="136"/>
      <c r="L512" s="136"/>
      <c r="M512" s="136"/>
      <c r="N512" s="136"/>
      <c r="O512" s="136"/>
      <c r="P512" s="136"/>
      <c r="Q512" s="136"/>
    </row>
    <row r="513" spans="1:17">
      <c r="A513" s="136"/>
      <c r="B513" s="136"/>
      <c r="C513" s="136"/>
      <c r="D513" s="136"/>
      <c r="E513" s="136"/>
      <c r="F513" s="136"/>
      <c r="G513" s="136"/>
      <c r="H513" s="136"/>
      <c r="I513" s="136"/>
      <c r="J513" s="136"/>
      <c r="K513" s="136"/>
      <c r="L513" s="136"/>
      <c r="M513" s="136"/>
      <c r="N513" s="136"/>
      <c r="O513" s="136"/>
      <c r="P513" s="136"/>
      <c r="Q513" s="136"/>
    </row>
    <row r="514" spans="1:17">
      <c r="A514" s="136"/>
      <c r="B514" s="136"/>
      <c r="C514" s="136"/>
      <c r="D514" s="136"/>
      <c r="E514" s="136"/>
      <c r="F514" s="136"/>
      <c r="G514" s="136"/>
      <c r="H514" s="136"/>
      <c r="I514" s="136"/>
      <c r="J514" s="136"/>
      <c r="K514" s="136"/>
      <c r="L514" s="136"/>
      <c r="M514" s="136"/>
      <c r="N514" s="136"/>
      <c r="O514" s="136"/>
      <c r="P514" s="136"/>
      <c r="Q514" s="136"/>
    </row>
    <row r="515" spans="1:17">
      <c r="A515" s="136"/>
      <c r="B515" s="136"/>
      <c r="C515" s="136"/>
      <c r="D515" s="136"/>
      <c r="E515" s="136"/>
      <c r="F515" s="136"/>
      <c r="G515" s="136"/>
      <c r="H515" s="136"/>
      <c r="I515" s="136"/>
      <c r="J515" s="136"/>
      <c r="K515" s="136"/>
      <c r="L515" s="136"/>
      <c r="M515" s="136"/>
      <c r="N515" s="136"/>
      <c r="O515" s="136"/>
      <c r="P515" s="136"/>
      <c r="Q515" s="136"/>
    </row>
    <row r="516" spans="1:17">
      <c r="A516" s="136"/>
      <c r="B516" s="136"/>
      <c r="C516" s="136"/>
      <c r="D516" s="136"/>
      <c r="E516" s="136"/>
      <c r="F516" s="136"/>
      <c r="G516" s="136"/>
      <c r="H516" s="136"/>
      <c r="I516" s="136"/>
      <c r="J516" s="136"/>
      <c r="K516" s="136"/>
      <c r="L516" s="136"/>
      <c r="M516" s="136"/>
      <c r="N516" s="136"/>
      <c r="O516" s="136"/>
      <c r="P516" s="136"/>
      <c r="Q516" s="136"/>
    </row>
    <row r="517" spans="1:17">
      <c r="A517" s="136"/>
      <c r="B517" s="136"/>
      <c r="C517" s="136"/>
      <c r="D517" s="136"/>
      <c r="E517" s="136"/>
      <c r="F517" s="136"/>
      <c r="G517" s="136"/>
      <c r="H517" s="136"/>
      <c r="I517" s="136"/>
      <c r="J517" s="136"/>
      <c r="K517" s="136"/>
      <c r="L517" s="136"/>
      <c r="M517" s="136"/>
      <c r="N517" s="136"/>
      <c r="O517" s="136"/>
      <c r="P517" s="136"/>
      <c r="Q517" s="136"/>
    </row>
    <row r="518" spans="1:17">
      <c r="A518" s="136"/>
      <c r="B518" s="136"/>
      <c r="C518" s="136"/>
      <c r="D518" s="136"/>
      <c r="E518" s="136"/>
      <c r="F518" s="136"/>
      <c r="G518" s="136"/>
      <c r="H518" s="136"/>
      <c r="I518" s="136"/>
      <c r="J518" s="136"/>
      <c r="K518" s="136"/>
      <c r="L518" s="136"/>
      <c r="M518" s="136"/>
      <c r="N518" s="136"/>
      <c r="O518" s="136"/>
      <c r="P518" s="136"/>
      <c r="Q518" s="136"/>
    </row>
    <row r="519" spans="1:17">
      <c r="A519" s="136"/>
      <c r="B519" s="136"/>
      <c r="C519" s="136"/>
      <c r="D519" s="136"/>
      <c r="E519" s="136"/>
      <c r="F519" s="136"/>
      <c r="G519" s="136"/>
      <c r="H519" s="136"/>
      <c r="I519" s="136"/>
      <c r="J519" s="136"/>
      <c r="K519" s="136"/>
      <c r="L519" s="136"/>
      <c r="M519" s="136"/>
      <c r="N519" s="136"/>
      <c r="O519" s="136"/>
      <c r="P519" s="136"/>
      <c r="Q519" s="136"/>
    </row>
    <row r="520" spans="1:17">
      <c r="A520" s="136"/>
      <c r="B520" s="136"/>
      <c r="C520" s="136"/>
      <c r="D520" s="136"/>
      <c r="E520" s="136"/>
      <c r="F520" s="136"/>
      <c r="G520" s="136"/>
      <c r="H520" s="136"/>
      <c r="I520" s="136"/>
      <c r="J520" s="136"/>
      <c r="K520" s="136"/>
      <c r="L520" s="136"/>
      <c r="M520" s="136"/>
      <c r="N520" s="136"/>
      <c r="O520" s="136"/>
      <c r="P520" s="136"/>
      <c r="Q520" s="136"/>
    </row>
    <row r="521" spans="1:17">
      <c r="A521" s="136"/>
      <c r="B521" s="136"/>
      <c r="C521" s="136"/>
      <c r="D521" s="136"/>
      <c r="E521" s="136"/>
      <c r="F521" s="136"/>
      <c r="G521" s="136"/>
      <c r="H521" s="136"/>
      <c r="I521" s="136"/>
      <c r="J521" s="136"/>
      <c r="K521" s="136"/>
      <c r="L521" s="136"/>
      <c r="M521" s="136"/>
      <c r="N521" s="136"/>
      <c r="O521" s="136"/>
      <c r="P521" s="136"/>
      <c r="Q521" s="136"/>
    </row>
    <row r="522" spans="1:17">
      <c r="A522" s="136"/>
      <c r="B522" s="136"/>
      <c r="C522" s="136"/>
      <c r="D522" s="136"/>
      <c r="E522" s="136"/>
      <c r="F522" s="136"/>
      <c r="G522" s="136"/>
      <c r="H522" s="136"/>
      <c r="I522" s="136"/>
      <c r="J522" s="136"/>
      <c r="K522" s="136"/>
      <c r="L522" s="136"/>
      <c r="M522" s="136"/>
      <c r="N522" s="136"/>
      <c r="O522" s="136"/>
      <c r="P522" s="136"/>
      <c r="Q522" s="136"/>
    </row>
    <row r="523" spans="1:17">
      <c r="A523" s="136"/>
      <c r="B523" s="136"/>
      <c r="C523" s="136"/>
      <c r="D523" s="136"/>
      <c r="E523" s="136"/>
      <c r="F523" s="136"/>
      <c r="G523" s="136"/>
      <c r="H523" s="136"/>
      <c r="I523" s="136"/>
      <c r="J523" s="136"/>
      <c r="K523" s="136"/>
      <c r="L523" s="136"/>
      <c r="M523" s="136"/>
      <c r="N523" s="136"/>
      <c r="O523" s="136"/>
      <c r="P523" s="136"/>
      <c r="Q523" s="136"/>
    </row>
    <row r="524" spans="1:17">
      <c r="A524" s="136"/>
      <c r="B524" s="136"/>
      <c r="C524" s="136"/>
      <c r="D524" s="136"/>
      <c r="E524" s="136"/>
      <c r="F524" s="136"/>
      <c r="G524" s="136"/>
      <c r="H524" s="136"/>
      <c r="I524" s="136"/>
      <c r="J524" s="136"/>
      <c r="K524" s="136"/>
      <c r="L524" s="136"/>
      <c r="M524" s="136"/>
      <c r="N524" s="136"/>
      <c r="O524" s="136"/>
      <c r="P524" s="136"/>
      <c r="Q524" s="136"/>
    </row>
    <row r="525" spans="1:17">
      <c r="A525" s="136"/>
      <c r="B525" s="136"/>
      <c r="C525" s="136"/>
      <c r="D525" s="136"/>
      <c r="E525" s="136"/>
      <c r="F525" s="136"/>
      <c r="G525" s="136"/>
      <c r="H525" s="136"/>
      <c r="I525" s="136"/>
      <c r="J525" s="136"/>
      <c r="K525" s="136"/>
      <c r="L525" s="136"/>
      <c r="M525" s="136"/>
      <c r="N525" s="136"/>
      <c r="O525" s="136"/>
      <c r="P525" s="136"/>
      <c r="Q525" s="136"/>
    </row>
    <row r="526" spans="1:17">
      <c r="A526" s="136"/>
      <c r="B526" s="136"/>
      <c r="C526" s="136"/>
      <c r="D526" s="136"/>
      <c r="E526" s="136"/>
      <c r="F526" s="136"/>
      <c r="G526" s="136"/>
      <c r="H526" s="136"/>
      <c r="I526" s="136"/>
      <c r="J526" s="136"/>
      <c r="K526" s="136"/>
      <c r="L526" s="136"/>
      <c r="M526" s="136"/>
      <c r="N526" s="136"/>
      <c r="O526" s="136"/>
      <c r="P526" s="136"/>
      <c r="Q526" s="136"/>
    </row>
    <row r="527" spans="1:17">
      <c r="A527" s="136"/>
      <c r="B527" s="136"/>
      <c r="C527" s="136"/>
      <c r="D527" s="136"/>
      <c r="E527" s="136"/>
      <c r="F527" s="136"/>
      <c r="G527" s="136"/>
      <c r="H527" s="136"/>
      <c r="I527" s="136"/>
      <c r="J527" s="136"/>
      <c r="K527" s="136"/>
      <c r="L527" s="136"/>
      <c r="M527" s="136"/>
      <c r="N527" s="136"/>
      <c r="O527" s="136"/>
      <c r="P527" s="136"/>
      <c r="Q527" s="136"/>
    </row>
    <row r="528" spans="1:17">
      <c r="A528" s="136"/>
      <c r="B528" s="136"/>
      <c r="C528" s="136"/>
      <c r="D528" s="136"/>
      <c r="E528" s="136"/>
      <c r="F528" s="136"/>
      <c r="G528" s="136"/>
      <c r="H528" s="136"/>
      <c r="I528" s="136"/>
      <c r="J528" s="136"/>
      <c r="K528" s="136"/>
      <c r="L528" s="136"/>
      <c r="M528" s="136"/>
      <c r="N528" s="136"/>
      <c r="O528" s="136"/>
      <c r="P528" s="136"/>
      <c r="Q528" s="136"/>
    </row>
    <row r="529" spans="1:17">
      <c r="A529" s="136"/>
      <c r="B529" s="136"/>
      <c r="C529" s="136"/>
      <c r="D529" s="136"/>
      <c r="E529" s="136"/>
      <c r="F529" s="136"/>
      <c r="G529" s="136"/>
      <c r="H529" s="136"/>
      <c r="I529" s="136"/>
      <c r="J529" s="136"/>
      <c r="K529" s="136"/>
      <c r="L529" s="136"/>
      <c r="M529" s="136"/>
      <c r="N529" s="136"/>
      <c r="O529" s="136"/>
      <c r="P529" s="136"/>
      <c r="Q529" s="136"/>
    </row>
    <row r="530" spans="1:17">
      <c r="A530" s="136"/>
      <c r="B530" s="136"/>
      <c r="C530" s="136"/>
      <c r="D530" s="136"/>
      <c r="E530" s="136"/>
      <c r="F530" s="136"/>
      <c r="G530" s="136"/>
      <c r="H530" s="136"/>
      <c r="I530" s="136"/>
      <c r="J530" s="136"/>
      <c r="K530" s="136"/>
      <c r="L530" s="136"/>
      <c r="M530" s="136"/>
      <c r="N530" s="136"/>
      <c r="O530" s="136"/>
      <c r="P530" s="136"/>
      <c r="Q530" s="136"/>
    </row>
    <row r="531" spans="1:17">
      <c r="A531" s="136"/>
      <c r="B531" s="136"/>
      <c r="C531" s="136"/>
      <c r="D531" s="136"/>
      <c r="E531" s="136"/>
      <c r="F531" s="136"/>
      <c r="G531" s="136"/>
      <c r="H531" s="136"/>
      <c r="I531" s="136"/>
      <c r="J531" s="136"/>
      <c r="K531" s="136"/>
      <c r="L531" s="136"/>
      <c r="M531" s="136"/>
      <c r="N531" s="136"/>
      <c r="O531" s="136"/>
      <c r="P531" s="136"/>
      <c r="Q531" s="136"/>
    </row>
    <row r="532" spans="1:17">
      <c r="A532" s="136"/>
      <c r="B532" s="136"/>
      <c r="C532" s="136"/>
      <c r="D532" s="136"/>
      <c r="E532" s="136"/>
      <c r="F532" s="136"/>
      <c r="G532" s="136"/>
      <c r="H532" s="136"/>
      <c r="I532" s="136"/>
      <c r="J532" s="136"/>
      <c r="K532" s="136"/>
      <c r="L532" s="136"/>
      <c r="M532" s="136"/>
      <c r="N532" s="136"/>
      <c r="O532" s="136"/>
      <c r="P532" s="136"/>
      <c r="Q532" s="136"/>
    </row>
    <row r="533" spans="1:17">
      <c r="A533" s="136"/>
      <c r="B533" s="136"/>
      <c r="C533" s="136"/>
      <c r="D533" s="136"/>
      <c r="E533" s="136"/>
      <c r="F533" s="136"/>
      <c r="G533" s="136"/>
      <c r="H533" s="136"/>
      <c r="I533" s="136"/>
      <c r="J533" s="136"/>
      <c r="K533" s="136"/>
      <c r="L533" s="136"/>
      <c r="M533" s="136"/>
      <c r="N533" s="136"/>
      <c r="O533" s="136"/>
      <c r="P533" s="136"/>
      <c r="Q533" s="136"/>
    </row>
    <row r="534" spans="1:17">
      <c r="A534" s="136"/>
      <c r="B534" s="136"/>
      <c r="C534" s="136"/>
      <c r="D534" s="136"/>
      <c r="E534" s="136"/>
      <c r="F534" s="136"/>
      <c r="G534" s="136"/>
      <c r="H534" s="136"/>
      <c r="I534" s="136"/>
      <c r="J534" s="136"/>
      <c r="K534" s="136"/>
      <c r="L534" s="136"/>
      <c r="M534" s="136"/>
      <c r="N534" s="136"/>
      <c r="O534" s="136"/>
      <c r="P534" s="136"/>
      <c r="Q534" s="136"/>
    </row>
    <row r="535" spans="1:17">
      <c r="A535" s="136"/>
      <c r="B535" s="136"/>
      <c r="C535" s="136"/>
      <c r="D535" s="136"/>
      <c r="E535" s="136"/>
      <c r="F535" s="136"/>
      <c r="G535" s="136"/>
      <c r="H535" s="136"/>
      <c r="I535" s="136"/>
      <c r="J535" s="136"/>
      <c r="K535" s="136"/>
      <c r="L535" s="136"/>
      <c r="M535" s="136"/>
      <c r="N535" s="136"/>
      <c r="O535" s="136"/>
      <c r="P535" s="136"/>
      <c r="Q535" s="136"/>
    </row>
    <row r="536" spans="1:17">
      <c r="A536" s="136"/>
      <c r="B536" s="136"/>
      <c r="C536" s="136"/>
      <c r="D536" s="136"/>
      <c r="E536" s="136"/>
      <c r="F536" s="136"/>
      <c r="G536" s="136"/>
      <c r="H536" s="136"/>
      <c r="I536" s="136"/>
      <c r="J536" s="136"/>
      <c r="K536" s="136"/>
      <c r="L536" s="136"/>
      <c r="M536" s="136"/>
      <c r="N536" s="136"/>
      <c r="O536" s="136"/>
      <c r="P536" s="136"/>
      <c r="Q536" s="136"/>
    </row>
    <row r="537" spans="1:17">
      <c r="A537" s="136"/>
      <c r="B537" s="136"/>
      <c r="C537" s="136"/>
      <c r="D537" s="136"/>
      <c r="E537" s="136"/>
      <c r="F537" s="136"/>
      <c r="G537" s="136"/>
      <c r="H537" s="136"/>
      <c r="I537" s="136"/>
      <c r="J537" s="136"/>
      <c r="K537" s="136"/>
      <c r="L537" s="136"/>
      <c r="M537" s="136"/>
      <c r="N537" s="136"/>
      <c r="O537" s="136"/>
      <c r="P537" s="136"/>
      <c r="Q537" s="136"/>
    </row>
    <row r="538" spans="1:17">
      <c r="A538" s="136"/>
      <c r="B538" s="136"/>
      <c r="C538" s="136"/>
      <c r="D538" s="136"/>
      <c r="E538" s="136"/>
      <c r="F538" s="136"/>
      <c r="G538" s="136"/>
      <c r="H538" s="136"/>
      <c r="I538" s="136"/>
      <c r="J538" s="136"/>
      <c r="K538" s="136"/>
      <c r="L538" s="136"/>
      <c r="M538" s="136"/>
      <c r="N538" s="136"/>
      <c r="O538" s="136"/>
      <c r="P538" s="136"/>
      <c r="Q538" s="136"/>
    </row>
    <row r="539" spans="1:17">
      <c r="A539" s="136"/>
      <c r="B539" s="136"/>
      <c r="C539" s="136"/>
      <c r="D539" s="136"/>
      <c r="E539" s="136"/>
      <c r="F539" s="136"/>
      <c r="G539" s="136"/>
      <c r="H539" s="136"/>
      <c r="I539" s="136"/>
      <c r="J539" s="136"/>
      <c r="K539" s="136"/>
      <c r="L539" s="136"/>
      <c r="M539" s="136"/>
      <c r="N539" s="136"/>
      <c r="O539" s="136"/>
      <c r="P539" s="136"/>
      <c r="Q539" s="136"/>
    </row>
    <row r="540" spans="1:17">
      <c r="A540" s="136"/>
      <c r="B540" s="136"/>
      <c r="C540" s="136"/>
      <c r="D540" s="136"/>
      <c r="E540" s="136"/>
      <c r="F540" s="136"/>
      <c r="G540" s="136"/>
      <c r="H540" s="136"/>
      <c r="I540" s="136"/>
      <c r="J540" s="136"/>
      <c r="K540" s="136"/>
      <c r="L540" s="136"/>
      <c r="M540" s="136"/>
      <c r="N540" s="136"/>
      <c r="O540" s="136"/>
      <c r="P540" s="136"/>
      <c r="Q540" s="136"/>
    </row>
    <row r="541" spans="1:17">
      <c r="A541" s="136"/>
      <c r="B541" s="136"/>
      <c r="C541" s="136"/>
      <c r="D541" s="136"/>
      <c r="E541" s="136"/>
      <c r="F541" s="136"/>
      <c r="G541" s="136"/>
      <c r="H541" s="136"/>
      <c r="I541" s="136"/>
      <c r="J541" s="136"/>
      <c r="K541" s="136"/>
      <c r="L541" s="136"/>
      <c r="M541" s="136"/>
      <c r="N541" s="136"/>
      <c r="O541" s="136"/>
      <c r="P541" s="136"/>
      <c r="Q541" s="136"/>
    </row>
    <row r="542" spans="1:17">
      <c r="A542" s="136"/>
      <c r="B542" s="136"/>
      <c r="C542" s="136"/>
      <c r="D542" s="136"/>
      <c r="E542" s="136"/>
      <c r="F542" s="136"/>
      <c r="G542" s="136"/>
      <c r="H542" s="136"/>
      <c r="I542" s="136"/>
      <c r="J542" s="136"/>
      <c r="K542" s="136"/>
      <c r="L542" s="136"/>
      <c r="M542" s="136"/>
      <c r="N542" s="136"/>
      <c r="O542" s="136"/>
      <c r="P542" s="136"/>
      <c r="Q542" s="136"/>
    </row>
    <row r="543" spans="1:17">
      <c r="A543" s="136"/>
      <c r="B543" s="136"/>
      <c r="C543" s="136"/>
      <c r="D543" s="136"/>
      <c r="E543" s="136"/>
      <c r="F543" s="136"/>
      <c r="G543" s="136"/>
      <c r="H543" s="136"/>
      <c r="I543" s="136"/>
      <c r="J543" s="136"/>
      <c r="K543" s="136"/>
      <c r="L543" s="136"/>
      <c r="M543" s="136"/>
      <c r="N543" s="136"/>
      <c r="O543" s="136"/>
      <c r="P543" s="136"/>
      <c r="Q543" s="136"/>
    </row>
    <row r="544" spans="1:17">
      <c r="A544" s="136"/>
      <c r="B544" s="136"/>
      <c r="C544" s="136"/>
      <c r="D544" s="136"/>
      <c r="E544" s="136"/>
      <c r="F544" s="136"/>
      <c r="G544" s="136"/>
      <c r="H544" s="136"/>
      <c r="I544" s="136"/>
      <c r="J544" s="136"/>
      <c r="K544" s="136"/>
      <c r="L544" s="136"/>
      <c r="M544" s="136"/>
      <c r="N544" s="136"/>
      <c r="O544" s="136"/>
      <c r="P544" s="136"/>
      <c r="Q544" s="136"/>
    </row>
    <row r="545" spans="1:17">
      <c r="A545" s="136"/>
      <c r="B545" s="136"/>
      <c r="C545" s="136"/>
      <c r="D545" s="136"/>
      <c r="E545" s="136"/>
      <c r="F545" s="136"/>
      <c r="G545" s="136"/>
      <c r="H545" s="136"/>
      <c r="I545" s="136"/>
      <c r="J545" s="136"/>
      <c r="K545" s="136"/>
      <c r="L545" s="136"/>
      <c r="M545" s="136"/>
      <c r="N545" s="136"/>
      <c r="O545" s="136"/>
      <c r="P545" s="136"/>
      <c r="Q545" s="136"/>
    </row>
    <row r="546" spans="1:17">
      <c r="A546" s="136"/>
      <c r="B546" s="136"/>
      <c r="C546" s="136"/>
      <c r="D546" s="136"/>
      <c r="E546" s="136"/>
      <c r="F546" s="136"/>
      <c r="G546" s="136"/>
      <c r="H546" s="136"/>
      <c r="I546" s="136"/>
      <c r="J546" s="136"/>
      <c r="K546" s="136"/>
      <c r="L546" s="136"/>
      <c r="M546" s="136"/>
      <c r="N546" s="136"/>
      <c r="O546" s="136"/>
      <c r="P546" s="136"/>
      <c r="Q546" s="136"/>
    </row>
    <row r="547" spans="1:17">
      <c r="A547" s="136"/>
      <c r="B547" s="136"/>
      <c r="C547" s="136"/>
      <c r="D547" s="136"/>
      <c r="E547" s="136"/>
      <c r="F547" s="136"/>
      <c r="G547" s="136"/>
      <c r="H547" s="136"/>
      <c r="I547" s="136"/>
      <c r="J547" s="136"/>
      <c r="K547" s="136"/>
      <c r="L547" s="136"/>
      <c r="M547" s="136"/>
      <c r="N547" s="136"/>
      <c r="O547" s="136"/>
      <c r="P547" s="136"/>
      <c r="Q547" s="136"/>
    </row>
    <row r="548" spans="1:17">
      <c r="A548" s="136"/>
      <c r="B548" s="136"/>
      <c r="C548" s="136"/>
      <c r="D548" s="136"/>
      <c r="E548" s="136"/>
      <c r="F548" s="136"/>
      <c r="G548" s="136"/>
      <c r="H548" s="136"/>
      <c r="I548" s="136"/>
      <c r="J548" s="136"/>
      <c r="K548" s="136"/>
      <c r="L548" s="136"/>
      <c r="M548" s="136"/>
      <c r="N548" s="136"/>
      <c r="O548" s="136"/>
      <c r="P548" s="136"/>
      <c r="Q548" s="136"/>
    </row>
    <row r="549" spans="1:17">
      <c r="A549" s="136"/>
      <c r="B549" s="136"/>
      <c r="C549" s="136"/>
      <c r="D549" s="136"/>
      <c r="E549" s="136"/>
      <c r="F549" s="136"/>
      <c r="G549" s="136"/>
      <c r="H549" s="136"/>
      <c r="I549" s="136"/>
      <c r="J549" s="136"/>
      <c r="K549" s="136"/>
      <c r="L549" s="136"/>
      <c r="M549" s="136"/>
      <c r="N549" s="136"/>
      <c r="O549" s="136"/>
      <c r="P549" s="136"/>
      <c r="Q549" s="136"/>
    </row>
    <row r="550" spans="1:17">
      <c r="A550" s="136"/>
      <c r="B550" s="136"/>
      <c r="C550" s="136"/>
      <c r="D550" s="136"/>
      <c r="E550" s="136"/>
      <c r="F550" s="136"/>
      <c r="G550" s="136"/>
      <c r="H550" s="136"/>
      <c r="I550" s="136"/>
      <c r="J550" s="136"/>
      <c r="K550" s="136"/>
      <c r="L550" s="136"/>
      <c r="M550" s="136"/>
      <c r="N550" s="136"/>
      <c r="O550" s="136"/>
      <c r="P550" s="136"/>
      <c r="Q550" s="136"/>
    </row>
    <row r="551" spans="1:17">
      <c r="A551" s="136"/>
      <c r="B551" s="136"/>
      <c r="C551" s="136"/>
      <c r="D551" s="136"/>
      <c r="E551" s="136"/>
      <c r="F551" s="136"/>
      <c r="G551" s="136"/>
      <c r="H551" s="136"/>
      <c r="I551" s="136"/>
      <c r="J551" s="136"/>
      <c r="K551" s="136"/>
      <c r="L551" s="136"/>
      <c r="M551" s="136"/>
      <c r="N551" s="136"/>
      <c r="O551" s="136"/>
      <c r="P551" s="136"/>
      <c r="Q551" s="136"/>
    </row>
    <row r="552" spans="1:17">
      <c r="A552" s="136"/>
      <c r="B552" s="136"/>
      <c r="C552" s="136"/>
      <c r="D552" s="136"/>
      <c r="E552" s="136"/>
      <c r="F552" s="136"/>
      <c r="G552" s="136"/>
      <c r="H552" s="136"/>
      <c r="I552" s="136"/>
      <c r="J552" s="136"/>
      <c r="K552" s="136"/>
      <c r="L552" s="136"/>
      <c r="M552" s="136"/>
      <c r="N552" s="136"/>
      <c r="O552" s="136"/>
      <c r="P552" s="136"/>
      <c r="Q552" s="136"/>
    </row>
    <row r="553" spans="1:17">
      <c r="A553" s="136"/>
      <c r="B553" s="136"/>
      <c r="C553" s="136"/>
      <c r="D553" s="136"/>
      <c r="E553" s="136"/>
      <c r="F553" s="136"/>
      <c r="G553" s="136"/>
      <c r="H553" s="136"/>
      <c r="I553" s="136"/>
      <c r="J553" s="136"/>
      <c r="K553" s="136"/>
      <c r="L553" s="136"/>
      <c r="M553" s="136"/>
      <c r="N553" s="136"/>
      <c r="O553" s="136"/>
      <c r="P553" s="136"/>
      <c r="Q553" s="136"/>
    </row>
    <row r="554" spans="1:17">
      <c r="A554" s="136"/>
      <c r="B554" s="136"/>
      <c r="C554" s="136"/>
      <c r="D554" s="136"/>
      <c r="E554" s="136"/>
      <c r="F554" s="136"/>
      <c r="G554" s="136"/>
      <c r="H554" s="136"/>
      <c r="I554" s="136"/>
      <c r="J554" s="136"/>
      <c r="K554" s="136"/>
      <c r="L554" s="136"/>
      <c r="M554" s="136"/>
      <c r="N554" s="136"/>
      <c r="O554" s="136"/>
      <c r="P554" s="136"/>
      <c r="Q554" s="136"/>
    </row>
    <row r="555" spans="1:17">
      <c r="A555" s="136"/>
      <c r="B555" s="136"/>
      <c r="C555" s="136"/>
      <c r="D555" s="136"/>
      <c r="E555" s="136"/>
      <c r="F555" s="136"/>
      <c r="G555" s="136"/>
      <c r="H555" s="136"/>
      <c r="I555" s="136"/>
      <c r="J555" s="136"/>
      <c r="K555" s="136"/>
      <c r="L555" s="136"/>
      <c r="M555" s="136"/>
      <c r="N555" s="136"/>
      <c r="O555" s="136"/>
      <c r="P555" s="136"/>
      <c r="Q555" s="136"/>
    </row>
    <row r="556" spans="1:17">
      <c r="A556" s="136"/>
      <c r="B556" s="136"/>
      <c r="C556" s="136"/>
      <c r="D556" s="136"/>
      <c r="E556" s="136"/>
      <c r="F556" s="136"/>
      <c r="G556" s="136"/>
      <c r="H556" s="136"/>
      <c r="I556" s="136"/>
      <c r="J556" s="136"/>
      <c r="K556" s="136"/>
      <c r="L556" s="136"/>
      <c r="M556" s="136"/>
      <c r="N556" s="136"/>
      <c r="O556" s="136"/>
      <c r="P556" s="136"/>
      <c r="Q556" s="136"/>
    </row>
    <row r="557" spans="1:17">
      <c r="A557" s="136"/>
      <c r="B557" s="136"/>
      <c r="C557" s="136"/>
      <c r="D557" s="136"/>
      <c r="E557" s="136"/>
      <c r="F557" s="136"/>
      <c r="G557" s="136"/>
      <c r="H557" s="136"/>
      <c r="I557" s="136"/>
      <c r="J557" s="136"/>
      <c r="K557" s="136"/>
      <c r="L557" s="136"/>
      <c r="M557" s="136"/>
      <c r="N557" s="136"/>
      <c r="O557" s="136"/>
      <c r="P557" s="136"/>
      <c r="Q557" s="136"/>
    </row>
    <row r="558" spans="1:17">
      <c r="A558" s="136"/>
      <c r="B558" s="136"/>
      <c r="C558" s="136"/>
      <c r="D558" s="136"/>
      <c r="E558" s="136"/>
      <c r="F558" s="136"/>
      <c r="G558" s="136"/>
      <c r="H558" s="136"/>
      <c r="I558" s="136"/>
      <c r="J558" s="136"/>
      <c r="K558" s="136"/>
      <c r="L558" s="136"/>
      <c r="M558" s="136"/>
      <c r="N558" s="136"/>
      <c r="O558" s="136"/>
      <c r="P558" s="136"/>
      <c r="Q558" s="136"/>
    </row>
    <row r="559" spans="1:17">
      <c r="A559" s="136"/>
      <c r="B559" s="136"/>
      <c r="C559" s="136"/>
      <c r="D559" s="136"/>
      <c r="E559" s="136"/>
      <c r="F559" s="136"/>
      <c r="G559" s="136"/>
      <c r="H559" s="136"/>
      <c r="I559" s="136"/>
      <c r="J559" s="136"/>
      <c r="K559" s="136"/>
      <c r="L559" s="136"/>
      <c r="M559" s="136"/>
      <c r="N559" s="136"/>
      <c r="O559" s="136"/>
      <c r="P559" s="136"/>
      <c r="Q559" s="136"/>
    </row>
    <row r="560" spans="1:17">
      <c r="A560" s="136"/>
      <c r="B560" s="136"/>
      <c r="C560" s="136"/>
      <c r="D560" s="136"/>
      <c r="E560" s="136"/>
      <c r="F560" s="136"/>
      <c r="G560" s="136"/>
      <c r="H560" s="136"/>
      <c r="I560" s="136"/>
      <c r="J560" s="136"/>
      <c r="K560" s="136"/>
      <c r="L560" s="136"/>
      <c r="M560" s="136"/>
      <c r="N560" s="136"/>
      <c r="O560" s="136"/>
      <c r="P560" s="136"/>
      <c r="Q560" s="136"/>
    </row>
    <row r="561" spans="1:17">
      <c r="A561" s="136"/>
      <c r="B561" s="136"/>
      <c r="C561" s="136"/>
      <c r="D561" s="136"/>
      <c r="E561" s="136"/>
      <c r="F561" s="136"/>
      <c r="G561" s="136"/>
      <c r="H561" s="136"/>
      <c r="I561" s="136"/>
      <c r="J561" s="136"/>
      <c r="K561" s="136"/>
      <c r="L561" s="136"/>
      <c r="M561" s="136"/>
      <c r="N561" s="136"/>
      <c r="O561" s="136"/>
      <c r="P561" s="136"/>
      <c r="Q561" s="136"/>
    </row>
    <row r="562" spans="1:17">
      <c r="A562" s="136"/>
      <c r="B562" s="136"/>
      <c r="C562" s="136"/>
      <c r="D562" s="136"/>
      <c r="E562" s="136"/>
      <c r="F562" s="136"/>
      <c r="G562" s="136"/>
      <c r="H562" s="136"/>
      <c r="I562" s="136"/>
      <c r="J562" s="136"/>
      <c r="K562" s="136"/>
      <c r="L562" s="136"/>
      <c r="M562" s="136"/>
      <c r="N562" s="136"/>
      <c r="O562" s="136"/>
      <c r="P562" s="136"/>
      <c r="Q562" s="136"/>
    </row>
    <row r="563" spans="1:17">
      <c r="A563" s="136"/>
      <c r="B563" s="136"/>
      <c r="C563" s="136"/>
      <c r="D563" s="136"/>
      <c r="E563" s="136"/>
      <c r="F563" s="136"/>
      <c r="G563" s="136"/>
      <c r="H563" s="136"/>
      <c r="I563" s="136"/>
      <c r="J563" s="136"/>
      <c r="K563" s="136"/>
      <c r="L563" s="136"/>
      <c r="M563" s="136"/>
      <c r="N563" s="136"/>
      <c r="O563" s="136"/>
      <c r="P563" s="136"/>
      <c r="Q563" s="136"/>
    </row>
    <row r="564" spans="1:17">
      <c r="A564" s="136"/>
      <c r="B564" s="136"/>
      <c r="C564" s="136"/>
      <c r="D564" s="136"/>
      <c r="E564" s="136"/>
      <c r="F564" s="136"/>
      <c r="G564" s="136"/>
      <c r="H564" s="136"/>
      <c r="I564" s="136"/>
      <c r="J564" s="136"/>
      <c r="K564" s="136"/>
      <c r="L564" s="136"/>
      <c r="M564" s="136"/>
      <c r="N564" s="136"/>
      <c r="O564" s="136"/>
      <c r="P564" s="136"/>
      <c r="Q564" s="136"/>
    </row>
    <row r="565" spans="1:17">
      <c r="A565" s="136"/>
      <c r="B565" s="136"/>
      <c r="C565" s="136"/>
      <c r="D565" s="136"/>
      <c r="E565" s="136"/>
      <c r="F565" s="136"/>
      <c r="G565" s="136"/>
      <c r="H565" s="136"/>
      <c r="I565" s="136"/>
      <c r="J565" s="136"/>
      <c r="K565" s="136"/>
      <c r="L565" s="136"/>
      <c r="M565" s="136"/>
      <c r="N565" s="136"/>
      <c r="O565" s="136"/>
      <c r="P565" s="136"/>
      <c r="Q565" s="136"/>
    </row>
    <row r="566" spans="1:17">
      <c r="A566" s="136"/>
      <c r="B566" s="136"/>
      <c r="C566" s="136"/>
      <c r="D566" s="136"/>
      <c r="E566" s="136"/>
      <c r="F566" s="136"/>
      <c r="G566" s="136"/>
      <c r="H566" s="136"/>
      <c r="I566" s="136"/>
      <c r="J566" s="136"/>
      <c r="K566" s="136"/>
      <c r="L566" s="136"/>
      <c r="M566" s="136"/>
      <c r="N566" s="136"/>
      <c r="O566" s="136"/>
      <c r="P566" s="136"/>
      <c r="Q566" s="136"/>
    </row>
    <row r="567" spans="1:17">
      <c r="A567" s="136"/>
      <c r="B567" s="136"/>
      <c r="C567" s="136"/>
      <c r="D567" s="136"/>
      <c r="E567" s="136"/>
      <c r="F567" s="136"/>
      <c r="G567" s="136"/>
      <c r="H567" s="136"/>
      <c r="I567" s="136"/>
      <c r="J567" s="136"/>
      <c r="K567" s="136"/>
      <c r="L567" s="136"/>
      <c r="M567" s="136"/>
      <c r="N567" s="136"/>
      <c r="O567" s="136"/>
      <c r="P567" s="136"/>
      <c r="Q567" s="136"/>
    </row>
    <row r="568" spans="1:17">
      <c r="A568" s="136"/>
      <c r="B568" s="136"/>
      <c r="C568" s="136"/>
      <c r="D568" s="136"/>
      <c r="E568" s="136"/>
      <c r="F568" s="136"/>
      <c r="G568" s="136"/>
      <c r="H568" s="136"/>
      <c r="I568" s="136"/>
      <c r="J568" s="136"/>
      <c r="K568" s="136"/>
      <c r="L568" s="136"/>
      <c r="M568" s="136"/>
      <c r="N568" s="136"/>
      <c r="O568" s="136"/>
      <c r="P568" s="136"/>
      <c r="Q568" s="136"/>
    </row>
    <row r="569" spans="1:17">
      <c r="A569" s="136"/>
      <c r="B569" s="136"/>
      <c r="C569" s="136"/>
      <c r="D569" s="136"/>
      <c r="E569" s="136"/>
      <c r="F569" s="136"/>
      <c r="G569" s="136"/>
      <c r="H569" s="136"/>
      <c r="I569" s="136"/>
      <c r="J569" s="136"/>
      <c r="K569" s="136"/>
      <c r="L569" s="136"/>
      <c r="M569" s="136"/>
      <c r="N569" s="136"/>
      <c r="O569" s="136"/>
      <c r="P569" s="136"/>
      <c r="Q569" s="136"/>
    </row>
    <row r="570" spans="1:17">
      <c r="A570" s="136"/>
      <c r="B570" s="136"/>
      <c r="C570" s="136"/>
      <c r="D570" s="136"/>
      <c r="E570" s="136"/>
      <c r="F570" s="136"/>
      <c r="G570" s="136"/>
      <c r="H570" s="136"/>
      <c r="I570" s="136"/>
      <c r="J570" s="136"/>
      <c r="K570" s="136"/>
      <c r="L570" s="136"/>
      <c r="M570" s="136"/>
      <c r="N570" s="136"/>
      <c r="O570" s="136"/>
      <c r="P570" s="136"/>
      <c r="Q570" s="136"/>
    </row>
    <row r="571" spans="1:17">
      <c r="A571" s="136"/>
      <c r="B571" s="136"/>
      <c r="C571" s="136"/>
      <c r="D571" s="136"/>
      <c r="E571" s="136"/>
      <c r="F571" s="136"/>
      <c r="G571" s="136"/>
      <c r="H571" s="136"/>
      <c r="I571" s="136"/>
      <c r="J571" s="136"/>
      <c r="K571" s="136"/>
      <c r="L571" s="136"/>
      <c r="M571" s="136"/>
      <c r="N571" s="136"/>
      <c r="O571" s="136"/>
      <c r="P571" s="136"/>
      <c r="Q571" s="136"/>
    </row>
    <row r="572" spans="1:17">
      <c r="A572" s="136"/>
      <c r="B572" s="136"/>
      <c r="C572" s="136"/>
      <c r="D572" s="136"/>
      <c r="E572" s="136"/>
      <c r="F572" s="136"/>
      <c r="G572" s="136"/>
      <c r="H572" s="136"/>
      <c r="I572" s="136"/>
      <c r="J572" s="136"/>
      <c r="K572" s="136"/>
      <c r="L572" s="136"/>
      <c r="M572" s="136"/>
      <c r="N572" s="136"/>
      <c r="O572" s="136"/>
      <c r="P572" s="136"/>
      <c r="Q572" s="136"/>
    </row>
    <row r="573" spans="1:17">
      <c r="A573" s="136"/>
      <c r="B573" s="136"/>
      <c r="C573" s="136"/>
      <c r="D573" s="136"/>
      <c r="E573" s="136"/>
      <c r="F573" s="136"/>
      <c r="G573" s="136"/>
      <c r="H573" s="136"/>
      <c r="I573" s="136"/>
      <c r="J573" s="136"/>
      <c r="K573" s="136"/>
      <c r="L573" s="136"/>
      <c r="M573" s="136"/>
      <c r="N573" s="136"/>
      <c r="O573" s="136"/>
      <c r="P573" s="136"/>
      <c r="Q573" s="136"/>
    </row>
    <row r="574" spans="1:17">
      <c r="A574" s="136"/>
      <c r="B574" s="136"/>
      <c r="C574" s="136"/>
      <c r="D574" s="136"/>
      <c r="E574" s="136"/>
      <c r="F574" s="136"/>
      <c r="G574" s="136"/>
      <c r="H574" s="136"/>
      <c r="I574" s="136"/>
      <c r="J574" s="136"/>
      <c r="K574" s="136"/>
      <c r="L574" s="136"/>
      <c r="M574" s="136"/>
      <c r="N574" s="136"/>
      <c r="O574" s="136"/>
      <c r="P574" s="136"/>
      <c r="Q574" s="136"/>
    </row>
    <row r="575" spans="1:17">
      <c r="A575" s="136"/>
      <c r="B575" s="136"/>
      <c r="C575" s="136"/>
      <c r="D575" s="136"/>
      <c r="E575" s="136"/>
      <c r="F575" s="136"/>
      <c r="G575" s="136"/>
      <c r="H575" s="136"/>
      <c r="I575" s="136"/>
      <c r="J575" s="136"/>
      <c r="K575" s="136"/>
      <c r="L575" s="136"/>
      <c r="M575" s="136"/>
      <c r="N575" s="136"/>
      <c r="O575" s="136"/>
      <c r="P575" s="136"/>
      <c r="Q575" s="136"/>
    </row>
    <row r="576" spans="1:17">
      <c r="A576" s="136"/>
      <c r="B576" s="136"/>
      <c r="C576" s="136"/>
      <c r="D576" s="136"/>
      <c r="E576" s="136"/>
      <c r="F576" s="136"/>
      <c r="G576" s="136"/>
      <c r="H576" s="136"/>
      <c r="I576" s="136"/>
      <c r="J576" s="136"/>
      <c r="K576" s="136"/>
      <c r="L576" s="136"/>
      <c r="M576" s="136"/>
      <c r="N576" s="136"/>
      <c r="O576" s="136"/>
      <c r="P576" s="136"/>
      <c r="Q576" s="136"/>
    </row>
    <row r="577" spans="1:17">
      <c r="A577" s="136"/>
      <c r="B577" s="136"/>
      <c r="C577" s="136"/>
      <c r="D577" s="136"/>
      <c r="E577" s="136"/>
      <c r="F577" s="136"/>
      <c r="G577" s="136"/>
      <c r="H577" s="136"/>
      <c r="I577" s="136"/>
      <c r="J577" s="136"/>
      <c r="K577" s="136"/>
      <c r="L577" s="136"/>
      <c r="M577" s="136"/>
      <c r="N577" s="136"/>
      <c r="O577" s="136"/>
      <c r="P577" s="136"/>
      <c r="Q577" s="136"/>
    </row>
    <row r="578" spans="1:17">
      <c r="A578" s="136"/>
      <c r="B578" s="136"/>
      <c r="C578" s="136"/>
      <c r="D578" s="136"/>
      <c r="E578" s="136"/>
      <c r="F578" s="136"/>
      <c r="G578" s="136"/>
      <c r="H578" s="136"/>
      <c r="I578" s="136"/>
      <c r="J578" s="136"/>
      <c r="K578" s="136"/>
      <c r="L578" s="136"/>
      <c r="M578" s="136"/>
      <c r="N578" s="136"/>
      <c r="O578" s="136"/>
      <c r="P578" s="136"/>
      <c r="Q578" s="136"/>
    </row>
    <row r="579" spans="1:17">
      <c r="A579" s="136"/>
      <c r="B579" s="136"/>
      <c r="C579" s="136"/>
      <c r="D579" s="136"/>
      <c r="E579" s="136"/>
      <c r="F579" s="136"/>
      <c r="G579" s="136"/>
      <c r="H579" s="136"/>
      <c r="I579" s="136"/>
      <c r="J579" s="136"/>
      <c r="K579" s="136"/>
      <c r="L579" s="136"/>
      <c r="M579" s="136"/>
      <c r="N579" s="136"/>
      <c r="O579" s="136"/>
      <c r="P579" s="136"/>
      <c r="Q579" s="136"/>
    </row>
    <row r="580" spans="1:17">
      <c r="A580" s="136"/>
      <c r="B580" s="136"/>
      <c r="C580" s="136"/>
      <c r="D580" s="136"/>
      <c r="E580" s="136"/>
      <c r="F580" s="136"/>
      <c r="G580" s="136"/>
      <c r="H580" s="136"/>
      <c r="I580" s="136"/>
      <c r="J580" s="136"/>
      <c r="K580" s="136"/>
      <c r="L580" s="136"/>
      <c r="M580" s="136"/>
      <c r="N580" s="136"/>
      <c r="O580" s="136"/>
      <c r="P580" s="136"/>
      <c r="Q580" s="136"/>
    </row>
    <row r="581" spans="1:17">
      <c r="A581" s="136"/>
      <c r="B581" s="136"/>
      <c r="C581" s="136"/>
      <c r="D581" s="136"/>
      <c r="E581" s="136"/>
      <c r="F581" s="136"/>
      <c r="G581" s="136"/>
      <c r="H581" s="136"/>
      <c r="I581" s="136"/>
      <c r="J581" s="136"/>
      <c r="K581" s="136"/>
      <c r="L581" s="136"/>
      <c r="M581" s="136"/>
      <c r="N581" s="136"/>
      <c r="O581" s="136"/>
      <c r="P581" s="136"/>
      <c r="Q581" s="136"/>
    </row>
    <row r="582" spans="1:17">
      <c r="A582" s="136"/>
      <c r="B582" s="136"/>
      <c r="C582" s="136"/>
      <c r="D582" s="136"/>
      <c r="E582" s="136"/>
      <c r="F582" s="136"/>
      <c r="G582" s="136"/>
      <c r="H582" s="136"/>
      <c r="I582" s="136"/>
      <c r="J582" s="136"/>
      <c r="K582" s="136"/>
      <c r="L582" s="136"/>
      <c r="M582" s="136"/>
      <c r="N582" s="136"/>
      <c r="O582" s="136"/>
      <c r="P582" s="136"/>
      <c r="Q582" s="136"/>
    </row>
    <row r="583" spans="1:17">
      <c r="A583" s="136"/>
      <c r="B583" s="136"/>
      <c r="C583" s="136"/>
      <c r="D583" s="136"/>
      <c r="E583" s="136"/>
      <c r="F583" s="136"/>
      <c r="G583" s="136"/>
      <c r="H583" s="136"/>
      <c r="I583" s="136"/>
      <c r="J583" s="136"/>
      <c r="K583" s="136"/>
      <c r="L583" s="136"/>
      <c r="M583" s="136"/>
      <c r="N583" s="136"/>
      <c r="O583" s="136"/>
      <c r="P583" s="136"/>
      <c r="Q583" s="136"/>
    </row>
    <row r="584" spans="1:17">
      <c r="A584" s="136"/>
      <c r="B584" s="136"/>
      <c r="C584" s="136"/>
      <c r="D584" s="136"/>
      <c r="E584" s="136"/>
      <c r="F584" s="136"/>
      <c r="G584" s="136"/>
      <c r="H584" s="136"/>
      <c r="I584" s="136"/>
      <c r="J584" s="136"/>
      <c r="K584" s="136"/>
      <c r="L584" s="136"/>
      <c r="M584" s="136"/>
      <c r="N584" s="136"/>
      <c r="O584" s="136"/>
      <c r="P584" s="136"/>
      <c r="Q584" s="136"/>
    </row>
    <row r="585" spans="1:17">
      <c r="A585" s="136"/>
      <c r="B585" s="136"/>
      <c r="C585" s="136"/>
      <c r="D585" s="136"/>
      <c r="E585" s="136"/>
      <c r="F585" s="136"/>
      <c r="G585" s="136"/>
      <c r="H585" s="136"/>
      <c r="I585" s="136"/>
      <c r="J585" s="136"/>
      <c r="K585" s="136"/>
      <c r="L585" s="136"/>
      <c r="M585" s="136"/>
      <c r="N585" s="136"/>
      <c r="O585" s="136"/>
      <c r="P585" s="136"/>
      <c r="Q585" s="136"/>
    </row>
    <row r="586" spans="1:17">
      <c r="A586" s="136"/>
      <c r="B586" s="136"/>
      <c r="C586" s="136"/>
      <c r="D586" s="136"/>
      <c r="E586" s="136"/>
      <c r="F586" s="136"/>
      <c r="G586" s="136"/>
      <c r="H586" s="136"/>
      <c r="I586" s="136"/>
      <c r="J586" s="136"/>
      <c r="K586" s="136"/>
      <c r="L586" s="136"/>
      <c r="M586" s="136"/>
      <c r="N586" s="136"/>
      <c r="O586" s="136"/>
      <c r="P586" s="136"/>
      <c r="Q586" s="136"/>
    </row>
    <row r="587" spans="1:17">
      <c r="A587" s="136"/>
      <c r="B587" s="136"/>
      <c r="C587" s="136"/>
      <c r="D587" s="136"/>
      <c r="E587" s="136"/>
      <c r="F587" s="136"/>
      <c r="G587" s="136"/>
      <c r="H587" s="136"/>
      <c r="I587" s="136"/>
      <c r="J587" s="136"/>
      <c r="K587" s="136"/>
      <c r="L587" s="136"/>
      <c r="M587" s="136"/>
      <c r="N587" s="136"/>
      <c r="O587" s="136"/>
      <c r="P587" s="136"/>
      <c r="Q587" s="136"/>
    </row>
    <row r="588" spans="1:17">
      <c r="A588" s="136"/>
      <c r="B588" s="136"/>
      <c r="C588" s="136"/>
      <c r="D588" s="136"/>
      <c r="E588" s="136"/>
      <c r="F588" s="136"/>
      <c r="G588" s="136"/>
      <c r="H588" s="136"/>
      <c r="I588" s="136"/>
      <c r="J588" s="136"/>
      <c r="K588" s="136"/>
      <c r="L588" s="136"/>
      <c r="M588" s="136"/>
      <c r="N588" s="136"/>
      <c r="O588" s="136"/>
      <c r="P588" s="136"/>
      <c r="Q588" s="136"/>
    </row>
    <row r="589" spans="1:17">
      <c r="A589" s="136"/>
      <c r="B589" s="136"/>
      <c r="C589" s="136"/>
      <c r="D589" s="136"/>
      <c r="E589" s="136"/>
      <c r="F589" s="136"/>
      <c r="G589" s="136"/>
      <c r="H589" s="136"/>
      <c r="I589" s="136"/>
      <c r="J589" s="136"/>
      <c r="K589" s="136"/>
      <c r="L589" s="136"/>
      <c r="M589" s="136"/>
      <c r="N589" s="136"/>
      <c r="O589" s="136"/>
      <c r="P589" s="136"/>
      <c r="Q589" s="136"/>
    </row>
    <row r="590" spans="1:17">
      <c r="A590" s="136"/>
      <c r="B590" s="136"/>
      <c r="C590" s="136"/>
      <c r="D590" s="136"/>
      <c r="E590" s="136"/>
      <c r="F590" s="136"/>
      <c r="G590" s="136"/>
      <c r="H590" s="136"/>
      <c r="I590" s="136"/>
      <c r="J590" s="136"/>
      <c r="K590" s="136"/>
      <c r="L590" s="136"/>
      <c r="M590" s="136"/>
      <c r="N590" s="136"/>
      <c r="O590" s="136"/>
      <c r="P590" s="136"/>
      <c r="Q590" s="136"/>
    </row>
    <row r="591" spans="1:17">
      <c r="A591" s="136"/>
      <c r="B591" s="136"/>
      <c r="C591" s="136"/>
      <c r="D591" s="136"/>
      <c r="E591" s="136"/>
      <c r="F591" s="136"/>
      <c r="G591" s="136"/>
      <c r="H591" s="136"/>
      <c r="I591" s="136"/>
      <c r="J591" s="136"/>
      <c r="K591" s="136"/>
      <c r="L591" s="136"/>
      <c r="M591" s="136"/>
      <c r="N591" s="136"/>
      <c r="O591" s="136"/>
      <c r="P591" s="136"/>
      <c r="Q591" s="136"/>
    </row>
    <row r="592" spans="1:17">
      <c r="A592" s="136"/>
      <c r="B592" s="136"/>
      <c r="C592" s="136"/>
      <c r="D592" s="136"/>
      <c r="E592" s="136"/>
      <c r="F592" s="136"/>
      <c r="G592" s="136"/>
      <c r="H592" s="136"/>
      <c r="I592" s="136"/>
      <c r="J592" s="136"/>
      <c r="K592" s="136"/>
      <c r="L592" s="136"/>
      <c r="M592" s="136"/>
      <c r="N592" s="136"/>
      <c r="O592" s="136"/>
      <c r="P592" s="136"/>
      <c r="Q592" s="136"/>
    </row>
    <row r="593" spans="1:17">
      <c r="A593" s="136"/>
      <c r="B593" s="136"/>
      <c r="C593" s="136"/>
      <c r="D593" s="136"/>
      <c r="E593" s="136"/>
      <c r="F593" s="136"/>
      <c r="G593" s="136"/>
      <c r="H593" s="136"/>
      <c r="I593" s="136"/>
      <c r="J593" s="136"/>
      <c r="K593" s="136"/>
      <c r="L593" s="136"/>
      <c r="M593" s="136"/>
      <c r="N593" s="136"/>
      <c r="O593" s="136"/>
      <c r="P593" s="136"/>
      <c r="Q593" s="136"/>
    </row>
    <row r="594" spans="1:17">
      <c r="A594" s="136"/>
      <c r="B594" s="136"/>
      <c r="C594" s="136"/>
      <c r="D594" s="136"/>
      <c r="E594" s="136"/>
      <c r="F594" s="136"/>
      <c r="G594" s="136"/>
      <c r="H594" s="136"/>
      <c r="I594" s="136"/>
      <c r="J594" s="136"/>
      <c r="K594" s="136"/>
      <c r="L594" s="136"/>
      <c r="M594" s="136"/>
      <c r="N594" s="136"/>
      <c r="O594" s="136"/>
      <c r="P594" s="136"/>
      <c r="Q594" s="136"/>
    </row>
    <row r="595" spans="1:17">
      <c r="A595" s="136"/>
      <c r="B595" s="136"/>
      <c r="C595" s="136"/>
      <c r="D595" s="136"/>
      <c r="E595" s="136"/>
      <c r="F595" s="136"/>
      <c r="G595" s="136"/>
      <c r="H595" s="136"/>
      <c r="I595" s="136"/>
      <c r="J595" s="136"/>
      <c r="K595" s="136"/>
      <c r="L595" s="136"/>
      <c r="M595" s="136"/>
      <c r="N595" s="136"/>
      <c r="O595" s="136"/>
      <c r="P595" s="136"/>
      <c r="Q595" s="136"/>
    </row>
    <row r="596" spans="1:17">
      <c r="A596" s="136"/>
      <c r="B596" s="136"/>
      <c r="C596" s="136"/>
      <c r="D596" s="136"/>
      <c r="E596" s="136"/>
      <c r="F596" s="136"/>
      <c r="G596" s="136"/>
      <c r="H596" s="136"/>
      <c r="I596" s="136"/>
      <c r="J596" s="136"/>
      <c r="K596" s="136"/>
      <c r="L596" s="136"/>
      <c r="M596" s="136"/>
      <c r="N596" s="136"/>
      <c r="O596" s="136"/>
      <c r="P596" s="136"/>
      <c r="Q596" s="136"/>
    </row>
    <row r="597" spans="1:17">
      <c r="A597" s="136"/>
      <c r="B597" s="136"/>
      <c r="C597" s="136"/>
      <c r="D597" s="136"/>
      <c r="E597" s="136"/>
      <c r="F597" s="136"/>
      <c r="G597" s="136"/>
      <c r="H597" s="136"/>
      <c r="I597" s="136"/>
      <c r="J597" s="136"/>
      <c r="K597" s="136"/>
      <c r="L597" s="136"/>
      <c r="M597" s="136"/>
      <c r="N597" s="136"/>
      <c r="O597" s="136"/>
      <c r="P597" s="136"/>
      <c r="Q597" s="136"/>
    </row>
    <row r="598" spans="1:17">
      <c r="A598" s="136"/>
      <c r="B598" s="136"/>
      <c r="C598" s="136"/>
      <c r="D598" s="136"/>
      <c r="E598" s="136"/>
      <c r="F598" s="136"/>
      <c r="G598" s="136"/>
      <c r="H598" s="136"/>
      <c r="I598" s="136"/>
      <c r="J598" s="136"/>
      <c r="K598" s="136"/>
      <c r="L598" s="136"/>
      <c r="M598" s="136"/>
      <c r="N598" s="136"/>
      <c r="O598" s="136"/>
      <c r="P598" s="136"/>
      <c r="Q598" s="136"/>
    </row>
    <row r="599" spans="1:17">
      <c r="A599" s="136"/>
      <c r="B599" s="136"/>
      <c r="C599" s="136"/>
      <c r="D599" s="136"/>
      <c r="E599" s="136"/>
      <c r="F599" s="136"/>
      <c r="G599" s="136"/>
      <c r="H599" s="136"/>
      <c r="I599" s="136"/>
      <c r="J599" s="136"/>
      <c r="K599" s="136"/>
      <c r="L599" s="136"/>
      <c r="M599" s="136"/>
      <c r="N599" s="136"/>
      <c r="O599" s="136"/>
      <c r="P599" s="136"/>
      <c r="Q599" s="136"/>
    </row>
    <row r="600" spans="1:17">
      <c r="A600" s="136"/>
      <c r="B600" s="136"/>
      <c r="C600" s="136"/>
      <c r="D600" s="136"/>
      <c r="E600" s="136"/>
      <c r="F600" s="136"/>
      <c r="G600" s="136"/>
      <c r="H600" s="136"/>
      <c r="I600" s="136"/>
      <c r="J600" s="136"/>
      <c r="K600" s="136"/>
      <c r="L600" s="136"/>
      <c r="M600" s="136"/>
      <c r="N600" s="136"/>
      <c r="O600" s="136"/>
      <c r="P600" s="136"/>
      <c r="Q600" s="136"/>
    </row>
    <row r="601" spans="1:17">
      <c r="A601" s="136"/>
      <c r="B601" s="136"/>
      <c r="C601" s="136"/>
      <c r="D601" s="136"/>
      <c r="E601" s="136"/>
      <c r="F601" s="136"/>
      <c r="G601" s="136"/>
      <c r="H601" s="136"/>
      <c r="I601" s="136"/>
      <c r="J601" s="136"/>
      <c r="K601" s="136"/>
      <c r="L601" s="136"/>
      <c r="M601" s="136"/>
      <c r="N601" s="136"/>
      <c r="O601" s="136"/>
      <c r="P601" s="136"/>
      <c r="Q601" s="136"/>
    </row>
    <row r="602" spans="1:17">
      <c r="A602" s="136"/>
      <c r="B602" s="136"/>
      <c r="C602" s="136"/>
      <c r="D602" s="136"/>
      <c r="E602" s="136"/>
      <c r="F602" s="136"/>
      <c r="G602" s="136"/>
      <c r="H602" s="136"/>
      <c r="I602" s="136"/>
      <c r="J602" s="136"/>
      <c r="K602" s="136"/>
      <c r="L602" s="136"/>
      <c r="M602" s="136"/>
      <c r="N602" s="136"/>
      <c r="O602" s="136"/>
      <c r="P602" s="136"/>
      <c r="Q602" s="136"/>
    </row>
    <row r="603" spans="1:17">
      <c r="A603" s="136"/>
      <c r="B603" s="136"/>
      <c r="C603" s="136"/>
      <c r="D603" s="136"/>
      <c r="E603" s="136"/>
      <c r="F603" s="136"/>
      <c r="G603" s="136"/>
      <c r="H603" s="136"/>
      <c r="I603" s="136"/>
      <c r="J603" s="136"/>
      <c r="K603" s="136"/>
      <c r="L603" s="136"/>
      <c r="M603" s="136"/>
      <c r="N603" s="136"/>
      <c r="O603" s="136"/>
      <c r="P603" s="136"/>
      <c r="Q603" s="136"/>
    </row>
    <row r="604" spans="1:17">
      <c r="A604" s="136"/>
      <c r="B604" s="136"/>
      <c r="C604" s="136"/>
      <c r="D604" s="136"/>
      <c r="E604" s="136"/>
      <c r="F604" s="136"/>
      <c r="G604" s="136"/>
      <c r="H604" s="136"/>
      <c r="I604" s="136"/>
      <c r="J604" s="136"/>
      <c r="K604" s="136"/>
      <c r="L604" s="136"/>
      <c r="M604" s="136"/>
      <c r="N604" s="136"/>
      <c r="O604" s="136"/>
      <c r="P604" s="136"/>
      <c r="Q604" s="136"/>
    </row>
    <row r="605" spans="1:17">
      <c r="A605" s="136"/>
      <c r="B605" s="136"/>
      <c r="C605" s="136"/>
      <c r="D605" s="136"/>
      <c r="E605" s="136"/>
      <c r="F605" s="136"/>
      <c r="G605" s="136"/>
      <c r="H605" s="136"/>
      <c r="I605" s="136"/>
      <c r="J605" s="136"/>
      <c r="K605" s="136"/>
      <c r="L605" s="136"/>
      <c r="M605" s="136"/>
      <c r="N605" s="136"/>
      <c r="O605" s="136"/>
      <c r="P605" s="136"/>
      <c r="Q605" s="136"/>
    </row>
    <row r="606" spans="1:17">
      <c r="A606" s="136"/>
      <c r="B606" s="136"/>
      <c r="C606" s="136"/>
      <c r="D606" s="136"/>
      <c r="E606" s="136"/>
      <c r="F606" s="136"/>
      <c r="G606" s="136"/>
      <c r="H606" s="136"/>
      <c r="I606" s="136"/>
      <c r="J606" s="136"/>
      <c r="K606" s="136"/>
      <c r="L606" s="136"/>
      <c r="M606" s="136"/>
      <c r="N606" s="136"/>
      <c r="O606" s="136"/>
      <c r="P606" s="136"/>
      <c r="Q606" s="136"/>
    </row>
    <row r="607" spans="1:17">
      <c r="A607" s="136"/>
      <c r="B607" s="136"/>
      <c r="C607" s="136"/>
      <c r="D607" s="136"/>
      <c r="E607" s="136"/>
      <c r="F607" s="136"/>
      <c r="G607" s="136"/>
      <c r="H607" s="136"/>
      <c r="I607" s="136"/>
      <c r="J607" s="136"/>
      <c r="K607" s="136"/>
      <c r="L607" s="136"/>
      <c r="M607" s="136"/>
      <c r="N607" s="136"/>
      <c r="O607" s="136"/>
      <c r="P607" s="136"/>
      <c r="Q607" s="136"/>
    </row>
    <row r="608" spans="1:17">
      <c r="A608" s="136"/>
      <c r="B608" s="136"/>
      <c r="C608" s="136"/>
      <c r="D608" s="136"/>
      <c r="E608" s="136"/>
      <c r="F608" s="136"/>
      <c r="G608" s="136"/>
      <c r="H608" s="136"/>
      <c r="I608" s="136"/>
      <c r="J608" s="136"/>
      <c r="K608" s="136"/>
      <c r="L608" s="136"/>
      <c r="M608" s="136"/>
      <c r="N608" s="136"/>
      <c r="O608" s="136"/>
      <c r="P608" s="136"/>
      <c r="Q608" s="136"/>
    </row>
    <row r="609" spans="1:17">
      <c r="A609" s="136"/>
      <c r="B609" s="136"/>
      <c r="C609" s="136"/>
      <c r="D609" s="136"/>
      <c r="E609" s="136"/>
      <c r="F609" s="136"/>
      <c r="G609" s="136"/>
      <c r="H609" s="136"/>
      <c r="I609" s="136"/>
      <c r="J609" s="136"/>
      <c r="K609" s="136"/>
      <c r="L609" s="136"/>
      <c r="M609" s="136"/>
      <c r="N609" s="136"/>
      <c r="O609" s="136"/>
      <c r="P609" s="136"/>
      <c r="Q609" s="136"/>
    </row>
    <row r="610" spans="1:17">
      <c r="A610" s="136"/>
      <c r="B610" s="136"/>
      <c r="C610" s="136"/>
      <c r="D610" s="136"/>
      <c r="E610" s="136"/>
      <c r="F610" s="136"/>
      <c r="G610" s="136"/>
      <c r="H610" s="136"/>
      <c r="I610" s="136"/>
      <c r="J610" s="136"/>
      <c r="K610" s="136"/>
      <c r="L610" s="136"/>
      <c r="M610" s="136"/>
      <c r="N610" s="136"/>
      <c r="O610" s="136"/>
      <c r="P610" s="136"/>
      <c r="Q610" s="136"/>
    </row>
    <row r="611" spans="1:17">
      <c r="A611" s="136"/>
      <c r="B611" s="136"/>
      <c r="C611" s="136"/>
      <c r="D611" s="136"/>
      <c r="E611" s="136"/>
      <c r="F611" s="136"/>
      <c r="G611" s="136"/>
      <c r="H611" s="136"/>
      <c r="I611" s="136"/>
      <c r="J611" s="136"/>
      <c r="K611" s="136"/>
      <c r="L611" s="136"/>
      <c r="M611" s="136"/>
      <c r="N611" s="136"/>
      <c r="O611" s="136"/>
      <c r="P611" s="136"/>
      <c r="Q611" s="136"/>
    </row>
    <row r="612" spans="1:17">
      <c r="A612" s="136"/>
      <c r="B612" s="136"/>
      <c r="C612" s="136"/>
      <c r="D612" s="136"/>
      <c r="E612" s="136"/>
      <c r="F612" s="136"/>
      <c r="G612" s="136"/>
      <c r="H612" s="136"/>
      <c r="I612" s="136"/>
      <c r="J612" s="136"/>
      <c r="K612" s="136"/>
      <c r="L612" s="136"/>
      <c r="M612" s="136"/>
      <c r="N612" s="136"/>
      <c r="O612" s="136"/>
      <c r="P612" s="136"/>
      <c r="Q612" s="136"/>
    </row>
    <row r="613" spans="1:17">
      <c r="A613" s="136"/>
      <c r="B613" s="136"/>
      <c r="C613" s="136"/>
      <c r="D613" s="136"/>
      <c r="E613" s="136"/>
      <c r="F613" s="136"/>
      <c r="G613" s="136"/>
      <c r="H613" s="136"/>
      <c r="I613" s="136"/>
      <c r="J613" s="136"/>
      <c r="K613" s="136"/>
      <c r="L613" s="136"/>
      <c r="M613" s="136"/>
      <c r="N613" s="136"/>
      <c r="O613" s="136"/>
      <c r="P613" s="136"/>
      <c r="Q613" s="136"/>
    </row>
    <row r="614" spans="1:17">
      <c r="A614" s="136"/>
      <c r="B614" s="136"/>
      <c r="C614" s="136"/>
      <c r="D614" s="136"/>
      <c r="E614" s="136"/>
      <c r="F614" s="136"/>
      <c r="G614" s="136"/>
      <c r="H614" s="136"/>
      <c r="I614" s="136"/>
      <c r="J614" s="136"/>
      <c r="K614" s="136"/>
      <c r="L614" s="136"/>
      <c r="M614" s="136"/>
      <c r="N614" s="136"/>
      <c r="O614" s="136"/>
      <c r="P614" s="136"/>
      <c r="Q614" s="136"/>
    </row>
    <row r="615" spans="1:17">
      <c r="A615" s="136"/>
      <c r="B615" s="136"/>
      <c r="C615" s="136"/>
      <c r="D615" s="136"/>
      <c r="E615" s="136"/>
      <c r="F615" s="136"/>
      <c r="G615" s="136"/>
      <c r="H615" s="136"/>
      <c r="I615" s="136"/>
      <c r="J615" s="136"/>
      <c r="K615" s="136"/>
      <c r="L615" s="136"/>
      <c r="M615" s="136"/>
      <c r="N615" s="136"/>
      <c r="O615" s="136"/>
      <c r="P615" s="136"/>
      <c r="Q615" s="136"/>
    </row>
    <row r="616" spans="1:17">
      <c r="A616" s="136"/>
      <c r="B616" s="136"/>
      <c r="C616" s="136"/>
      <c r="D616" s="136"/>
      <c r="E616" s="136"/>
      <c r="F616" s="136"/>
      <c r="G616" s="136"/>
      <c r="H616" s="136"/>
      <c r="I616" s="136"/>
      <c r="J616" s="136"/>
      <c r="K616" s="136"/>
      <c r="L616" s="136"/>
      <c r="M616" s="136"/>
      <c r="N616" s="136"/>
      <c r="O616" s="136"/>
      <c r="P616" s="136"/>
      <c r="Q616" s="136"/>
    </row>
    <row r="617" spans="1:17">
      <c r="A617" s="136"/>
      <c r="B617" s="136"/>
      <c r="C617" s="136"/>
      <c r="D617" s="136"/>
      <c r="E617" s="136"/>
      <c r="F617" s="136"/>
      <c r="G617" s="136"/>
      <c r="H617" s="136"/>
      <c r="I617" s="136"/>
      <c r="J617" s="136"/>
      <c r="K617" s="136"/>
      <c r="L617" s="136"/>
      <c r="M617" s="136"/>
      <c r="N617" s="136"/>
      <c r="O617" s="136"/>
      <c r="P617" s="136"/>
      <c r="Q617" s="136"/>
    </row>
    <row r="618" spans="1:17">
      <c r="A618" s="136"/>
      <c r="B618" s="136"/>
      <c r="C618" s="136"/>
      <c r="D618" s="136"/>
      <c r="E618" s="136"/>
      <c r="F618" s="136"/>
      <c r="G618" s="136"/>
      <c r="H618" s="136"/>
      <c r="I618" s="136"/>
      <c r="J618" s="136"/>
      <c r="K618" s="136"/>
      <c r="L618" s="136"/>
      <c r="M618" s="136"/>
      <c r="N618" s="136"/>
      <c r="O618" s="136"/>
      <c r="P618" s="136"/>
      <c r="Q618" s="136"/>
    </row>
    <row r="619" spans="1:17">
      <c r="A619" s="136"/>
      <c r="B619" s="136"/>
      <c r="C619" s="136"/>
      <c r="D619" s="136"/>
      <c r="E619" s="136"/>
      <c r="F619" s="136"/>
      <c r="G619" s="136"/>
      <c r="H619" s="136"/>
      <c r="I619" s="136"/>
      <c r="J619" s="136"/>
      <c r="K619" s="136"/>
      <c r="L619" s="136"/>
      <c r="M619" s="136"/>
      <c r="N619" s="136"/>
      <c r="O619" s="136"/>
      <c r="P619" s="136"/>
      <c r="Q619" s="136"/>
    </row>
    <row r="620" spans="1:17">
      <c r="A620" s="136"/>
      <c r="B620" s="136"/>
      <c r="C620" s="136"/>
      <c r="D620" s="136"/>
      <c r="E620" s="136"/>
      <c r="F620" s="136"/>
      <c r="G620" s="136"/>
      <c r="H620" s="136"/>
      <c r="I620" s="136"/>
      <c r="J620" s="136"/>
      <c r="K620" s="136"/>
      <c r="L620" s="136"/>
      <c r="M620" s="136"/>
      <c r="N620" s="136"/>
      <c r="O620" s="136"/>
      <c r="P620" s="136"/>
      <c r="Q620" s="136"/>
    </row>
    <row r="621" spans="1:17">
      <c r="A621" s="136"/>
      <c r="B621" s="136"/>
      <c r="C621" s="136"/>
      <c r="D621" s="136"/>
      <c r="E621" s="136"/>
      <c r="F621" s="136"/>
      <c r="G621" s="136"/>
      <c r="H621" s="136"/>
      <c r="I621" s="136"/>
      <c r="J621" s="136"/>
      <c r="K621" s="136"/>
      <c r="L621" s="136"/>
      <c r="M621" s="136"/>
      <c r="N621" s="136"/>
      <c r="O621" s="136"/>
      <c r="P621" s="136"/>
      <c r="Q621" s="136"/>
    </row>
    <row r="622" spans="1:17">
      <c r="A622" s="136"/>
      <c r="B622" s="136"/>
      <c r="C622" s="136"/>
      <c r="D622" s="136"/>
      <c r="E622" s="136"/>
      <c r="F622" s="136"/>
      <c r="G622" s="136"/>
      <c r="H622" s="136"/>
      <c r="I622" s="136"/>
      <c r="J622" s="136"/>
      <c r="K622" s="136"/>
      <c r="L622" s="136"/>
      <c r="M622" s="136"/>
      <c r="N622" s="136"/>
      <c r="O622" s="136"/>
      <c r="P622" s="136"/>
      <c r="Q622" s="136"/>
    </row>
    <row r="623" spans="1:17">
      <c r="A623" s="136"/>
      <c r="B623" s="136"/>
      <c r="C623" s="136"/>
      <c r="D623" s="136"/>
      <c r="E623" s="136"/>
      <c r="F623" s="136"/>
      <c r="G623" s="136"/>
      <c r="H623" s="136"/>
      <c r="I623" s="136"/>
      <c r="J623" s="136"/>
      <c r="K623" s="136"/>
      <c r="L623" s="136"/>
      <c r="M623" s="136"/>
      <c r="N623" s="136"/>
      <c r="O623" s="136"/>
      <c r="P623" s="136"/>
      <c r="Q623" s="136"/>
    </row>
    <row r="624" spans="1:17">
      <c r="A624" s="136"/>
      <c r="B624" s="136"/>
      <c r="C624" s="136"/>
      <c r="D624" s="136"/>
      <c r="E624" s="136"/>
      <c r="F624" s="136"/>
      <c r="G624" s="136"/>
      <c r="H624" s="136"/>
      <c r="I624" s="136"/>
      <c r="J624" s="136"/>
      <c r="K624" s="136"/>
      <c r="L624" s="136"/>
      <c r="M624" s="136"/>
      <c r="N624" s="136"/>
      <c r="O624" s="136"/>
      <c r="P624" s="136"/>
      <c r="Q624" s="136"/>
    </row>
    <row r="625" spans="1:17">
      <c r="A625" s="136"/>
      <c r="B625" s="136"/>
      <c r="C625" s="136"/>
      <c r="D625" s="136"/>
      <c r="E625" s="136"/>
      <c r="F625" s="136"/>
      <c r="G625" s="136"/>
      <c r="H625" s="136"/>
      <c r="I625" s="136"/>
      <c r="J625" s="136"/>
      <c r="K625" s="136"/>
      <c r="L625" s="136"/>
      <c r="M625" s="136"/>
      <c r="N625" s="136"/>
      <c r="O625" s="136"/>
      <c r="P625" s="136"/>
      <c r="Q625" s="136"/>
    </row>
    <row r="626" spans="1:17">
      <c r="A626" s="136"/>
      <c r="B626" s="136"/>
      <c r="C626" s="136"/>
      <c r="D626" s="136"/>
      <c r="E626" s="136"/>
      <c r="F626" s="136"/>
      <c r="G626" s="136"/>
      <c r="H626" s="136"/>
      <c r="I626" s="136"/>
      <c r="J626" s="136"/>
      <c r="K626" s="136"/>
      <c r="L626" s="136"/>
      <c r="M626" s="136"/>
      <c r="N626" s="136"/>
      <c r="O626" s="136"/>
      <c r="P626" s="136"/>
      <c r="Q626" s="136"/>
    </row>
    <row r="627" spans="1:17">
      <c r="A627" s="136"/>
      <c r="B627" s="136"/>
      <c r="C627" s="136"/>
      <c r="D627" s="136"/>
      <c r="E627" s="136"/>
      <c r="F627" s="136"/>
      <c r="G627" s="136"/>
      <c r="H627" s="136"/>
      <c r="I627" s="136"/>
      <c r="J627" s="136"/>
      <c r="K627" s="136"/>
      <c r="L627" s="136"/>
      <c r="M627" s="136"/>
      <c r="N627" s="136"/>
      <c r="O627" s="136"/>
      <c r="P627" s="136"/>
      <c r="Q627" s="136"/>
    </row>
    <row r="628" spans="1:17">
      <c r="A628" s="136"/>
      <c r="B628" s="136"/>
      <c r="C628" s="136"/>
      <c r="D628" s="136"/>
      <c r="E628" s="136"/>
      <c r="F628" s="136"/>
      <c r="G628" s="136"/>
      <c r="H628" s="136"/>
      <c r="I628" s="136"/>
      <c r="J628" s="136"/>
      <c r="K628" s="136"/>
      <c r="L628" s="136"/>
      <c r="M628" s="136"/>
      <c r="N628" s="136"/>
      <c r="O628" s="136"/>
      <c r="P628" s="136"/>
      <c r="Q628" s="136"/>
    </row>
    <row r="629" spans="1:17">
      <c r="A629" s="136"/>
      <c r="B629" s="136"/>
      <c r="C629" s="136"/>
      <c r="D629" s="136"/>
      <c r="E629" s="136"/>
      <c r="F629" s="136"/>
      <c r="G629" s="136"/>
      <c r="H629" s="136"/>
      <c r="I629" s="136"/>
      <c r="J629" s="136"/>
      <c r="K629" s="136"/>
      <c r="L629" s="136"/>
      <c r="M629" s="136"/>
      <c r="N629" s="136"/>
      <c r="O629" s="136"/>
      <c r="P629" s="136"/>
      <c r="Q629" s="136"/>
    </row>
    <row r="630" spans="1:17">
      <c r="A630" s="136"/>
      <c r="B630" s="136"/>
      <c r="C630" s="136"/>
      <c r="D630" s="136"/>
      <c r="E630" s="136"/>
      <c r="F630" s="136"/>
      <c r="G630" s="136"/>
      <c r="H630" s="136"/>
      <c r="I630" s="136"/>
      <c r="J630" s="136"/>
      <c r="K630" s="136"/>
      <c r="L630" s="136"/>
      <c r="M630" s="136"/>
      <c r="N630" s="136"/>
      <c r="O630" s="136"/>
      <c r="P630" s="136"/>
      <c r="Q630" s="136"/>
    </row>
    <row r="631" spans="1:17">
      <c r="A631" s="136"/>
      <c r="B631" s="136"/>
      <c r="C631" s="136"/>
      <c r="D631" s="136"/>
      <c r="E631" s="136"/>
      <c r="F631" s="136"/>
      <c r="G631" s="136"/>
      <c r="H631" s="136"/>
      <c r="I631" s="136"/>
      <c r="J631" s="136"/>
      <c r="K631" s="136"/>
      <c r="L631" s="136"/>
      <c r="M631" s="136"/>
      <c r="N631" s="136"/>
      <c r="O631" s="136"/>
      <c r="P631" s="136"/>
      <c r="Q631" s="136"/>
    </row>
    <row r="632" spans="1:17">
      <c r="A632" s="136"/>
      <c r="B632" s="136"/>
      <c r="C632" s="136"/>
      <c r="D632" s="136"/>
      <c r="E632" s="136"/>
      <c r="F632" s="136"/>
      <c r="G632" s="136"/>
      <c r="H632" s="136"/>
      <c r="I632" s="136"/>
      <c r="J632" s="136"/>
      <c r="K632" s="136"/>
      <c r="L632" s="136"/>
      <c r="M632" s="136"/>
      <c r="N632" s="136"/>
      <c r="O632" s="136"/>
      <c r="P632" s="136"/>
      <c r="Q632" s="136"/>
    </row>
    <row r="633" spans="1:17">
      <c r="A633" s="136"/>
      <c r="B633" s="136"/>
      <c r="C633" s="136"/>
      <c r="D633" s="136"/>
      <c r="E633" s="136"/>
      <c r="F633" s="136"/>
      <c r="G633" s="136"/>
      <c r="H633" s="136"/>
      <c r="I633" s="136"/>
      <c r="J633" s="136"/>
      <c r="K633" s="136"/>
      <c r="L633" s="136"/>
      <c r="M633" s="136"/>
      <c r="N633" s="136"/>
      <c r="O633" s="136"/>
      <c r="P633" s="136"/>
      <c r="Q633" s="136"/>
    </row>
    <row r="634" spans="1:17">
      <c r="A634" s="136"/>
      <c r="B634" s="136"/>
      <c r="C634" s="136"/>
      <c r="D634" s="136"/>
      <c r="E634" s="136"/>
      <c r="F634" s="136"/>
      <c r="G634" s="136"/>
      <c r="H634" s="136"/>
      <c r="I634" s="136"/>
      <c r="J634" s="136"/>
      <c r="K634" s="136"/>
      <c r="L634" s="136"/>
      <c r="M634" s="136"/>
      <c r="N634" s="136"/>
      <c r="O634" s="136"/>
      <c r="P634" s="136"/>
      <c r="Q634" s="136"/>
    </row>
    <row r="635" spans="1:17">
      <c r="A635" s="136"/>
      <c r="B635" s="136"/>
      <c r="C635" s="136"/>
      <c r="D635" s="136"/>
      <c r="E635" s="136"/>
      <c r="F635" s="136"/>
      <c r="G635" s="136"/>
      <c r="H635" s="136"/>
      <c r="I635" s="136"/>
      <c r="J635" s="136"/>
      <c r="K635" s="136"/>
      <c r="L635" s="136"/>
      <c r="M635" s="136"/>
      <c r="N635" s="136"/>
      <c r="O635" s="136"/>
      <c r="P635" s="136"/>
      <c r="Q635" s="136"/>
    </row>
    <row r="636" spans="1:17">
      <c r="A636" s="136"/>
      <c r="B636" s="136"/>
      <c r="C636" s="136"/>
      <c r="D636" s="136"/>
      <c r="E636" s="136"/>
      <c r="F636" s="136"/>
      <c r="G636" s="136"/>
      <c r="H636" s="136"/>
      <c r="I636" s="136"/>
      <c r="J636" s="136"/>
      <c r="K636" s="136"/>
      <c r="L636" s="136"/>
      <c r="M636" s="136"/>
      <c r="N636" s="136"/>
      <c r="O636" s="136"/>
      <c r="P636" s="136"/>
      <c r="Q636" s="136"/>
    </row>
    <row r="637" spans="1:17">
      <c r="A637" s="136"/>
      <c r="B637" s="136"/>
      <c r="C637" s="136"/>
      <c r="D637" s="136"/>
      <c r="E637" s="136"/>
      <c r="F637" s="136"/>
      <c r="G637" s="136"/>
      <c r="H637" s="136"/>
      <c r="I637" s="136"/>
      <c r="J637" s="136"/>
      <c r="K637" s="136"/>
      <c r="L637" s="136"/>
      <c r="M637" s="136"/>
      <c r="N637" s="136"/>
      <c r="O637" s="136"/>
      <c r="P637" s="136"/>
      <c r="Q637" s="136"/>
    </row>
    <row r="638" spans="1:17">
      <c r="A638" s="136"/>
      <c r="B638" s="136"/>
      <c r="C638" s="136"/>
      <c r="D638" s="136"/>
      <c r="E638" s="136"/>
      <c r="F638" s="136"/>
      <c r="G638" s="136"/>
      <c r="H638" s="136"/>
      <c r="I638" s="136"/>
      <c r="J638" s="136"/>
      <c r="K638" s="136"/>
      <c r="L638" s="136"/>
      <c r="M638" s="136"/>
      <c r="N638" s="136"/>
      <c r="O638" s="136"/>
      <c r="P638" s="136"/>
      <c r="Q638" s="136"/>
    </row>
    <row r="639" spans="1:17">
      <c r="A639" s="136"/>
      <c r="B639" s="136"/>
      <c r="C639" s="136"/>
      <c r="D639" s="136"/>
      <c r="E639" s="136"/>
      <c r="F639" s="136"/>
      <c r="G639" s="136"/>
      <c r="H639" s="136"/>
      <c r="I639" s="136"/>
      <c r="J639" s="136"/>
      <c r="K639" s="136"/>
      <c r="L639" s="136"/>
      <c r="M639" s="136"/>
      <c r="N639" s="136"/>
      <c r="O639" s="136"/>
      <c r="P639" s="136"/>
      <c r="Q639" s="136"/>
    </row>
    <row r="640" spans="1:17">
      <c r="A640" s="136"/>
      <c r="B640" s="136"/>
      <c r="C640" s="136"/>
      <c r="D640" s="136"/>
      <c r="E640" s="136"/>
      <c r="F640" s="136"/>
      <c r="G640" s="136"/>
      <c r="H640" s="136"/>
      <c r="I640" s="136"/>
      <c r="J640" s="136"/>
      <c r="K640" s="136"/>
      <c r="L640" s="136"/>
      <c r="M640" s="136"/>
      <c r="N640" s="136"/>
      <c r="O640" s="136"/>
      <c r="P640" s="136"/>
      <c r="Q640" s="136"/>
    </row>
    <row r="641" spans="1:17">
      <c r="A641" s="136"/>
      <c r="B641" s="136"/>
      <c r="C641" s="136"/>
      <c r="D641" s="136"/>
      <c r="E641" s="136"/>
      <c r="F641" s="136"/>
      <c r="G641" s="136"/>
      <c r="H641" s="136"/>
      <c r="I641" s="136"/>
      <c r="J641" s="136"/>
      <c r="K641" s="136"/>
      <c r="L641" s="136"/>
      <c r="M641" s="136"/>
      <c r="N641" s="136"/>
      <c r="O641" s="136"/>
      <c r="P641" s="136"/>
      <c r="Q641" s="136"/>
    </row>
    <row r="642" spans="1:17">
      <c r="A642" s="136"/>
      <c r="B642" s="136"/>
      <c r="C642" s="136"/>
      <c r="D642" s="136"/>
      <c r="E642" s="136"/>
      <c r="F642" s="136"/>
      <c r="G642" s="136"/>
      <c r="H642" s="136"/>
      <c r="I642" s="136"/>
      <c r="J642" s="136"/>
      <c r="K642" s="136"/>
      <c r="L642" s="136"/>
      <c r="M642" s="136"/>
      <c r="N642" s="136"/>
      <c r="O642" s="136"/>
      <c r="P642" s="136"/>
      <c r="Q642" s="136"/>
    </row>
    <row r="643" spans="1:17">
      <c r="A643" s="136"/>
      <c r="B643" s="136"/>
      <c r="C643" s="136"/>
      <c r="D643" s="136"/>
      <c r="E643" s="136"/>
      <c r="F643" s="136"/>
      <c r="G643" s="136"/>
      <c r="H643" s="136"/>
      <c r="I643" s="136"/>
      <c r="J643" s="136"/>
      <c r="K643" s="136"/>
      <c r="L643" s="136"/>
      <c r="M643" s="136"/>
      <c r="N643" s="136"/>
      <c r="O643" s="136"/>
      <c r="P643" s="136"/>
      <c r="Q643" s="136"/>
    </row>
    <row r="644" spans="1:17">
      <c r="A644" s="136"/>
      <c r="B644" s="136"/>
      <c r="C644" s="136"/>
      <c r="D644" s="136"/>
      <c r="E644" s="136"/>
      <c r="F644" s="136"/>
      <c r="G644" s="136"/>
      <c r="H644" s="136"/>
      <c r="I644" s="136"/>
      <c r="J644" s="136"/>
      <c r="K644" s="136"/>
      <c r="L644" s="136"/>
      <c r="M644" s="136"/>
      <c r="N644" s="136"/>
      <c r="O644" s="136"/>
      <c r="P644" s="136"/>
      <c r="Q644" s="136"/>
    </row>
    <row r="645" spans="1:17">
      <c r="A645" s="136"/>
      <c r="B645" s="136"/>
      <c r="C645" s="136"/>
      <c r="D645" s="136"/>
      <c r="E645" s="136"/>
      <c r="F645" s="136"/>
      <c r="G645" s="136"/>
      <c r="H645" s="136"/>
      <c r="I645" s="136"/>
      <c r="J645" s="136"/>
      <c r="K645" s="136"/>
      <c r="L645" s="136"/>
      <c r="M645" s="136"/>
      <c r="N645" s="136"/>
      <c r="O645" s="136"/>
      <c r="P645" s="136"/>
      <c r="Q645" s="136"/>
    </row>
    <row r="646" spans="1:17">
      <c r="A646" s="136"/>
      <c r="B646" s="136"/>
      <c r="C646" s="136"/>
      <c r="D646" s="136"/>
      <c r="E646" s="136"/>
      <c r="F646" s="136"/>
      <c r="G646" s="136"/>
      <c r="H646" s="136"/>
      <c r="I646" s="136"/>
      <c r="J646" s="136"/>
      <c r="K646" s="136"/>
      <c r="L646" s="136"/>
      <c r="M646" s="136"/>
      <c r="N646" s="136"/>
      <c r="O646" s="136"/>
      <c r="P646" s="136"/>
      <c r="Q646" s="136"/>
    </row>
    <row r="647" spans="1:17">
      <c r="A647" s="136"/>
      <c r="B647" s="136"/>
      <c r="C647" s="136"/>
      <c r="D647" s="136"/>
      <c r="E647" s="136"/>
      <c r="F647" s="136"/>
      <c r="G647" s="136"/>
      <c r="H647" s="136"/>
      <c r="I647" s="136"/>
      <c r="J647" s="136"/>
      <c r="K647" s="136"/>
      <c r="L647" s="136"/>
      <c r="M647" s="136"/>
      <c r="N647" s="136"/>
      <c r="O647" s="136"/>
      <c r="P647" s="136"/>
      <c r="Q647" s="136"/>
    </row>
    <row r="648" spans="1:17">
      <c r="A648" s="136"/>
      <c r="B648" s="136"/>
      <c r="C648" s="136"/>
      <c r="D648" s="136"/>
      <c r="E648" s="136"/>
      <c r="F648" s="136"/>
      <c r="G648" s="136"/>
      <c r="H648" s="136"/>
      <c r="I648" s="136"/>
      <c r="J648" s="136"/>
      <c r="K648" s="136"/>
      <c r="L648" s="136"/>
      <c r="M648" s="136"/>
      <c r="N648" s="136"/>
      <c r="O648" s="136"/>
      <c r="P648" s="136"/>
      <c r="Q648" s="136"/>
    </row>
    <row r="649" spans="1:17">
      <c r="A649" s="136"/>
      <c r="B649" s="136"/>
      <c r="C649" s="136"/>
      <c r="D649" s="136"/>
      <c r="E649" s="136"/>
      <c r="F649" s="136"/>
      <c r="G649" s="136"/>
      <c r="H649" s="136"/>
      <c r="I649" s="136"/>
      <c r="J649" s="136"/>
      <c r="K649" s="136"/>
      <c r="L649" s="136"/>
      <c r="M649" s="136"/>
      <c r="N649" s="136"/>
      <c r="O649" s="136"/>
      <c r="P649" s="136"/>
      <c r="Q649" s="136"/>
    </row>
    <row r="650" spans="1:17">
      <c r="A650" s="136"/>
      <c r="B650" s="136"/>
      <c r="C650" s="136"/>
      <c r="D650" s="136"/>
      <c r="E650" s="136"/>
      <c r="F650" s="136"/>
      <c r="G650" s="136"/>
      <c r="H650" s="136"/>
      <c r="I650" s="136"/>
      <c r="J650" s="136"/>
      <c r="K650" s="136"/>
      <c r="L650" s="136"/>
      <c r="M650" s="136"/>
      <c r="N650" s="136"/>
      <c r="O650" s="136"/>
      <c r="P650" s="136"/>
      <c r="Q650" s="136"/>
    </row>
    <row r="651" spans="1:17">
      <c r="A651" s="136"/>
      <c r="B651" s="136"/>
      <c r="C651" s="136"/>
      <c r="D651" s="136"/>
      <c r="E651" s="136"/>
      <c r="F651" s="136"/>
      <c r="G651" s="136"/>
      <c r="H651" s="136"/>
      <c r="I651" s="136"/>
      <c r="J651" s="136"/>
      <c r="K651" s="136"/>
      <c r="L651" s="136"/>
      <c r="M651" s="136"/>
      <c r="N651" s="136"/>
      <c r="O651" s="136"/>
      <c r="P651" s="136"/>
      <c r="Q651" s="136"/>
    </row>
    <row r="652" spans="1:17">
      <c r="A652" s="136"/>
      <c r="B652" s="136"/>
      <c r="C652" s="136"/>
      <c r="D652" s="136"/>
      <c r="E652" s="136"/>
      <c r="F652" s="136"/>
      <c r="G652" s="136"/>
      <c r="H652" s="136"/>
      <c r="I652" s="136"/>
      <c r="J652" s="136"/>
      <c r="K652" s="136"/>
      <c r="L652" s="136"/>
      <c r="M652" s="136"/>
      <c r="N652" s="136"/>
      <c r="O652" s="136"/>
      <c r="P652" s="136"/>
      <c r="Q652" s="136"/>
    </row>
    <row r="653" spans="1:17">
      <c r="A653" s="136"/>
      <c r="B653" s="136"/>
      <c r="C653" s="136"/>
      <c r="D653" s="136"/>
      <c r="E653" s="136"/>
      <c r="F653" s="136"/>
      <c r="G653" s="136"/>
      <c r="H653" s="136"/>
      <c r="I653" s="136"/>
      <c r="J653" s="136"/>
      <c r="K653" s="136"/>
      <c r="L653" s="136"/>
      <c r="M653" s="136"/>
      <c r="N653" s="136"/>
      <c r="O653" s="136"/>
      <c r="P653" s="136"/>
      <c r="Q653" s="136"/>
    </row>
    <row r="654" spans="1:17">
      <c r="A654" s="136"/>
      <c r="B654" s="136"/>
      <c r="C654" s="136"/>
      <c r="D654" s="136"/>
      <c r="E654" s="136"/>
      <c r="F654" s="136"/>
      <c r="G654" s="136"/>
      <c r="H654" s="136"/>
      <c r="I654" s="136"/>
      <c r="J654" s="136"/>
      <c r="K654" s="136"/>
      <c r="L654" s="136"/>
      <c r="M654" s="136"/>
      <c r="N654" s="136"/>
      <c r="O654" s="136"/>
      <c r="P654" s="136"/>
      <c r="Q654" s="136"/>
    </row>
    <row r="655" spans="1:17">
      <c r="A655" s="136"/>
      <c r="B655" s="136"/>
      <c r="C655" s="136"/>
      <c r="D655" s="136"/>
      <c r="E655" s="136"/>
      <c r="F655" s="136"/>
      <c r="G655" s="136"/>
      <c r="H655" s="136"/>
      <c r="I655" s="136"/>
      <c r="J655" s="136"/>
      <c r="K655" s="136"/>
      <c r="L655" s="136"/>
      <c r="M655" s="136"/>
      <c r="N655" s="136"/>
      <c r="O655" s="136"/>
      <c r="P655" s="136"/>
      <c r="Q655" s="136"/>
    </row>
    <row r="656" spans="1:17">
      <c r="A656" s="136"/>
      <c r="B656" s="136"/>
      <c r="C656" s="136"/>
      <c r="D656" s="136"/>
      <c r="E656" s="136"/>
      <c r="F656" s="136"/>
      <c r="G656" s="136"/>
      <c r="H656" s="136"/>
      <c r="I656" s="136"/>
      <c r="J656" s="136"/>
      <c r="K656" s="136"/>
      <c r="L656" s="136"/>
      <c r="M656" s="136"/>
      <c r="N656" s="136"/>
      <c r="O656" s="136"/>
      <c r="P656" s="136"/>
      <c r="Q656" s="136"/>
    </row>
    <row r="657" spans="1:17">
      <c r="A657" s="136"/>
      <c r="B657" s="136"/>
      <c r="C657" s="136"/>
      <c r="D657" s="136"/>
      <c r="E657" s="136"/>
      <c r="F657" s="136"/>
      <c r="G657" s="136"/>
      <c r="H657" s="136"/>
      <c r="I657" s="136"/>
      <c r="J657" s="136"/>
      <c r="K657" s="136"/>
      <c r="L657" s="136"/>
      <c r="M657" s="136"/>
      <c r="N657" s="136"/>
      <c r="O657" s="136"/>
      <c r="P657" s="136"/>
      <c r="Q657" s="136"/>
    </row>
    <row r="658" spans="1:17">
      <c r="A658" s="136"/>
      <c r="B658" s="136"/>
      <c r="C658" s="136"/>
      <c r="D658" s="136"/>
      <c r="E658" s="136"/>
      <c r="F658" s="136"/>
      <c r="G658" s="136"/>
      <c r="H658" s="136"/>
      <c r="I658" s="136"/>
      <c r="J658" s="136"/>
      <c r="K658" s="136"/>
      <c r="L658" s="136"/>
      <c r="M658" s="136"/>
      <c r="N658" s="136"/>
      <c r="O658" s="136"/>
      <c r="P658" s="136"/>
      <c r="Q658" s="136"/>
    </row>
    <row r="659" spans="1:17">
      <c r="A659" s="136"/>
      <c r="B659" s="136"/>
      <c r="C659" s="136"/>
      <c r="D659" s="136"/>
      <c r="E659" s="136"/>
      <c r="F659" s="136"/>
      <c r="G659" s="136"/>
      <c r="H659" s="136"/>
      <c r="I659" s="136"/>
      <c r="J659" s="136"/>
      <c r="K659" s="136"/>
      <c r="L659" s="136"/>
      <c r="M659" s="136"/>
      <c r="N659" s="136"/>
      <c r="O659" s="136"/>
      <c r="P659" s="136"/>
      <c r="Q659" s="136"/>
    </row>
    <row r="660" spans="1:17">
      <c r="A660" s="136"/>
      <c r="B660" s="136"/>
      <c r="C660" s="136"/>
      <c r="D660" s="136"/>
      <c r="E660" s="136"/>
      <c r="F660" s="136"/>
      <c r="G660" s="136"/>
      <c r="H660" s="136"/>
      <c r="I660" s="136"/>
      <c r="J660" s="136"/>
      <c r="K660" s="136"/>
      <c r="L660" s="136"/>
      <c r="M660" s="136"/>
      <c r="N660" s="136"/>
      <c r="O660" s="136"/>
      <c r="P660" s="136"/>
      <c r="Q660" s="136"/>
    </row>
    <row r="661" spans="1:17">
      <c r="A661" s="136"/>
      <c r="B661" s="136"/>
      <c r="C661" s="136"/>
      <c r="D661" s="136"/>
      <c r="E661" s="136"/>
      <c r="F661" s="136"/>
      <c r="G661" s="136"/>
      <c r="H661" s="136"/>
      <c r="I661" s="136"/>
      <c r="J661" s="136"/>
      <c r="K661" s="136"/>
      <c r="L661" s="136"/>
      <c r="M661" s="136"/>
      <c r="N661" s="136"/>
      <c r="O661" s="136"/>
      <c r="P661" s="136"/>
      <c r="Q661" s="136"/>
    </row>
    <row r="662" spans="1:17">
      <c r="A662" s="136"/>
      <c r="B662" s="136"/>
      <c r="C662" s="136"/>
      <c r="D662" s="136"/>
      <c r="E662" s="136"/>
      <c r="F662" s="136"/>
      <c r="G662" s="136"/>
      <c r="H662" s="136"/>
      <c r="I662" s="136"/>
      <c r="J662" s="136"/>
      <c r="K662" s="136"/>
      <c r="L662" s="136"/>
      <c r="M662" s="136"/>
      <c r="N662" s="136"/>
      <c r="O662" s="136"/>
      <c r="P662" s="136"/>
      <c r="Q662" s="136"/>
    </row>
    <row r="663" spans="1:17">
      <c r="A663" s="136"/>
      <c r="B663" s="136"/>
      <c r="C663" s="136"/>
      <c r="D663" s="136"/>
      <c r="E663" s="136"/>
      <c r="F663" s="136"/>
      <c r="G663" s="136"/>
      <c r="H663" s="136"/>
      <c r="I663" s="136"/>
      <c r="J663" s="136"/>
      <c r="K663" s="136"/>
      <c r="L663" s="136"/>
      <c r="M663" s="136"/>
      <c r="N663" s="136"/>
      <c r="O663" s="136"/>
      <c r="P663" s="136"/>
      <c r="Q663" s="136"/>
    </row>
    <row r="664" spans="1:17">
      <c r="A664" s="136"/>
      <c r="B664" s="136"/>
      <c r="C664" s="136"/>
      <c r="D664" s="136"/>
      <c r="E664" s="136"/>
      <c r="F664" s="136"/>
      <c r="G664" s="136"/>
      <c r="H664" s="136"/>
      <c r="I664" s="136"/>
      <c r="J664" s="136"/>
      <c r="K664" s="136"/>
      <c r="L664" s="136"/>
      <c r="M664" s="136"/>
      <c r="N664" s="136"/>
      <c r="O664" s="136"/>
      <c r="P664" s="136"/>
      <c r="Q664" s="136"/>
    </row>
    <row r="665" spans="1:17">
      <c r="A665" s="136"/>
      <c r="B665" s="136"/>
      <c r="C665" s="136"/>
      <c r="D665" s="136"/>
      <c r="E665" s="136"/>
      <c r="F665" s="136"/>
      <c r="G665" s="136"/>
      <c r="H665" s="136"/>
      <c r="I665" s="136"/>
      <c r="J665" s="136"/>
      <c r="K665" s="136"/>
      <c r="L665" s="136"/>
      <c r="M665" s="136"/>
      <c r="N665" s="136"/>
      <c r="O665" s="136"/>
      <c r="P665" s="136"/>
      <c r="Q665" s="136"/>
    </row>
    <row r="666" spans="1:17">
      <c r="A666" s="136"/>
      <c r="B666" s="136"/>
      <c r="C666" s="136"/>
      <c r="D666" s="136"/>
      <c r="E666" s="136"/>
      <c r="F666" s="136"/>
      <c r="G666" s="136"/>
      <c r="H666" s="136"/>
      <c r="I666" s="136"/>
      <c r="J666" s="136"/>
      <c r="K666" s="136"/>
      <c r="L666" s="136"/>
      <c r="M666" s="136"/>
      <c r="N666" s="136"/>
      <c r="O666" s="136"/>
      <c r="P666" s="136"/>
      <c r="Q666" s="136"/>
    </row>
    <row r="667" spans="1:17">
      <c r="A667" s="136"/>
      <c r="B667" s="136"/>
      <c r="C667" s="136"/>
      <c r="D667" s="136"/>
      <c r="E667" s="136"/>
      <c r="F667" s="136"/>
      <c r="G667" s="136"/>
      <c r="H667" s="136"/>
      <c r="I667" s="136"/>
      <c r="J667" s="136"/>
      <c r="K667" s="136"/>
      <c r="L667" s="136"/>
      <c r="M667" s="136"/>
      <c r="N667" s="136"/>
      <c r="O667" s="136"/>
      <c r="P667" s="136"/>
      <c r="Q667" s="136"/>
    </row>
    <row r="668" spans="1:17">
      <c r="A668" s="136"/>
      <c r="B668" s="136"/>
      <c r="C668" s="136"/>
      <c r="D668" s="136"/>
      <c r="E668" s="136"/>
      <c r="F668" s="136"/>
      <c r="G668" s="136"/>
      <c r="H668" s="136"/>
      <c r="I668" s="136"/>
      <c r="J668" s="136"/>
      <c r="K668" s="136"/>
      <c r="L668" s="136"/>
      <c r="M668" s="136"/>
      <c r="N668" s="136"/>
      <c r="O668" s="136"/>
      <c r="P668" s="136"/>
      <c r="Q668" s="136"/>
    </row>
    <row r="669" spans="1:17">
      <c r="A669" s="136"/>
      <c r="B669" s="136"/>
      <c r="C669" s="136"/>
      <c r="D669" s="136"/>
      <c r="E669" s="136"/>
      <c r="F669" s="136"/>
      <c r="G669" s="136"/>
      <c r="H669" s="136"/>
      <c r="I669" s="136"/>
      <c r="J669" s="136"/>
      <c r="K669" s="136"/>
      <c r="L669" s="136"/>
      <c r="M669" s="136"/>
      <c r="N669" s="136"/>
      <c r="O669" s="136"/>
      <c r="P669" s="136"/>
      <c r="Q669" s="136"/>
    </row>
    <row r="670" spans="1:17">
      <c r="A670" s="136"/>
      <c r="B670" s="136"/>
      <c r="C670" s="136"/>
      <c r="D670" s="136"/>
      <c r="E670" s="136"/>
      <c r="F670" s="136"/>
      <c r="G670" s="136"/>
      <c r="H670" s="136"/>
      <c r="I670" s="136"/>
      <c r="J670" s="136"/>
      <c r="K670" s="136"/>
      <c r="L670" s="136"/>
      <c r="M670" s="136"/>
      <c r="N670" s="136"/>
      <c r="O670" s="136"/>
      <c r="P670" s="136"/>
      <c r="Q670" s="136"/>
    </row>
    <row r="671" spans="1:17">
      <c r="A671" s="136"/>
      <c r="B671" s="136"/>
      <c r="C671" s="136"/>
      <c r="D671" s="136"/>
      <c r="E671" s="136"/>
      <c r="F671" s="136"/>
      <c r="G671" s="136"/>
      <c r="H671" s="136"/>
      <c r="I671" s="136"/>
      <c r="J671" s="136"/>
      <c r="K671" s="136"/>
      <c r="L671" s="136"/>
      <c r="M671" s="136"/>
      <c r="N671" s="136"/>
      <c r="O671" s="136"/>
      <c r="P671" s="136"/>
      <c r="Q671" s="136"/>
    </row>
    <row r="672" spans="1:17">
      <c r="A672" s="136"/>
      <c r="B672" s="136"/>
      <c r="C672" s="136"/>
      <c r="D672" s="136"/>
      <c r="E672" s="136"/>
      <c r="F672" s="136"/>
      <c r="G672" s="136"/>
      <c r="H672" s="136"/>
      <c r="I672" s="136"/>
      <c r="J672" s="136"/>
      <c r="K672" s="136"/>
      <c r="L672" s="136"/>
      <c r="M672" s="136"/>
      <c r="N672" s="136"/>
      <c r="O672" s="136"/>
      <c r="P672" s="136"/>
      <c r="Q672" s="136"/>
    </row>
    <row r="673" spans="1:17">
      <c r="A673" s="136"/>
      <c r="B673" s="136"/>
      <c r="C673" s="136"/>
      <c r="D673" s="136"/>
      <c r="E673" s="136"/>
      <c r="F673" s="136"/>
      <c r="G673" s="136"/>
      <c r="H673" s="136"/>
      <c r="I673" s="136"/>
      <c r="J673" s="136"/>
      <c r="K673" s="136"/>
      <c r="L673" s="136"/>
      <c r="M673" s="136"/>
      <c r="N673" s="136"/>
      <c r="O673" s="136"/>
      <c r="P673" s="136"/>
      <c r="Q673" s="136"/>
    </row>
    <row r="674" spans="1:17">
      <c r="A674" s="136"/>
      <c r="B674" s="136"/>
      <c r="C674" s="136"/>
      <c r="D674" s="136"/>
      <c r="E674" s="136"/>
      <c r="F674" s="136"/>
      <c r="G674" s="136"/>
      <c r="H674" s="136"/>
      <c r="I674" s="136"/>
      <c r="J674" s="136"/>
      <c r="K674" s="136"/>
      <c r="L674" s="136"/>
      <c r="M674" s="136"/>
      <c r="N674" s="136"/>
      <c r="O674" s="136"/>
      <c r="P674" s="136"/>
      <c r="Q674" s="136"/>
    </row>
    <row r="675" spans="1:17">
      <c r="A675" s="136"/>
      <c r="B675" s="136"/>
      <c r="C675" s="136"/>
      <c r="D675" s="136"/>
      <c r="E675" s="136"/>
      <c r="F675" s="136"/>
      <c r="G675" s="136"/>
      <c r="H675" s="136"/>
      <c r="I675" s="136"/>
      <c r="J675" s="136"/>
      <c r="K675" s="136"/>
      <c r="L675" s="136"/>
      <c r="M675" s="136"/>
      <c r="N675" s="136"/>
      <c r="O675" s="136"/>
      <c r="P675" s="136"/>
      <c r="Q675" s="136"/>
    </row>
    <row r="676" spans="1:17">
      <c r="A676" s="136"/>
      <c r="B676" s="136"/>
      <c r="C676" s="136"/>
      <c r="D676" s="136"/>
      <c r="E676" s="136"/>
      <c r="F676" s="136"/>
      <c r="G676" s="136"/>
      <c r="H676" s="136"/>
      <c r="I676" s="136"/>
      <c r="J676" s="136"/>
      <c r="K676" s="136"/>
      <c r="L676" s="136"/>
      <c r="M676" s="136"/>
      <c r="N676" s="136"/>
      <c r="O676" s="136"/>
      <c r="P676" s="136"/>
      <c r="Q676" s="136"/>
    </row>
    <row r="677" spans="1:17">
      <c r="A677" s="136"/>
      <c r="B677" s="136"/>
      <c r="C677" s="136"/>
      <c r="D677" s="136"/>
      <c r="E677" s="136"/>
      <c r="F677" s="136"/>
      <c r="G677" s="136"/>
      <c r="H677" s="136"/>
      <c r="I677" s="136"/>
      <c r="J677" s="136"/>
      <c r="K677" s="136"/>
      <c r="L677" s="136"/>
      <c r="M677" s="136"/>
      <c r="N677" s="136"/>
      <c r="O677" s="136"/>
      <c r="P677" s="136"/>
      <c r="Q677" s="136"/>
    </row>
    <row r="678" spans="1:17">
      <c r="A678" s="136"/>
      <c r="B678" s="136"/>
      <c r="C678" s="136"/>
      <c r="D678" s="136"/>
      <c r="E678" s="136"/>
      <c r="F678" s="136"/>
      <c r="G678" s="136"/>
      <c r="H678" s="136"/>
      <c r="I678" s="136"/>
      <c r="J678" s="136"/>
      <c r="K678" s="136"/>
      <c r="L678" s="136"/>
      <c r="M678" s="136"/>
      <c r="N678" s="136"/>
      <c r="O678" s="136"/>
      <c r="P678" s="136"/>
      <c r="Q678" s="136"/>
    </row>
    <row r="679" spans="1:17">
      <c r="A679" s="136"/>
      <c r="B679" s="136"/>
      <c r="C679" s="136"/>
      <c r="D679" s="136"/>
      <c r="E679" s="136"/>
      <c r="F679" s="136"/>
      <c r="G679" s="136"/>
      <c r="H679" s="136"/>
      <c r="I679" s="136"/>
      <c r="J679" s="136"/>
      <c r="K679" s="136"/>
      <c r="L679" s="136"/>
      <c r="M679" s="136"/>
      <c r="N679" s="136"/>
      <c r="O679" s="136"/>
      <c r="P679" s="136"/>
      <c r="Q679" s="136"/>
    </row>
    <row r="680" spans="1:17">
      <c r="A680" s="136"/>
      <c r="B680" s="136"/>
      <c r="C680" s="136"/>
      <c r="D680" s="136"/>
      <c r="E680" s="136"/>
      <c r="F680" s="136"/>
      <c r="G680" s="136"/>
      <c r="H680" s="136"/>
      <c r="I680" s="136"/>
      <c r="J680" s="136"/>
      <c r="K680" s="136"/>
      <c r="L680" s="136"/>
      <c r="M680" s="136"/>
      <c r="N680" s="136"/>
      <c r="O680" s="136"/>
      <c r="P680" s="136"/>
      <c r="Q680" s="136"/>
    </row>
    <row r="681" spans="1:17">
      <c r="A681" s="136"/>
      <c r="B681" s="136"/>
      <c r="C681" s="136"/>
      <c r="D681" s="136"/>
      <c r="E681" s="136"/>
      <c r="F681" s="136"/>
      <c r="G681" s="136"/>
      <c r="H681" s="136"/>
      <c r="I681" s="136"/>
      <c r="J681" s="136"/>
      <c r="K681" s="136"/>
      <c r="L681" s="136"/>
      <c r="M681" s="136"/>
      <c r="N681" s="136"/>
      <c r="O681" s="136"/>
      <c r="P681" s="136"/>
      <c r="Q681" s="136"/>
    </row>
    <row r="682" spans="1:17">
      <c r="A682" s="136"/>
      <c r="B682" s="136"/>
      <c r="C682" s="136"/>
      <c r="D682" s="136"/>
      <c r="E682" s="136"/>
      <c r="F682" s="136"/>
      <c r="G682" s="136"/>
      <c r="H682" s="136"/>
      <c r="I682" s="136"/>
      <c r="J682" s="136"/>
      <c r="K682" s="136"/>
      <c r="L682" s="136"/>
      <c r="M682" s="136"/>
      <c r="N682" s="136"/>
      <c r="O682" s="136"/>
      <c r="P682" s="136"/>
      <c r="Q682" s="136"/>
    </row>
    <row r="683" spans="1:17">
      <c r="A683" s="136"/>
      <c r="B683" s="136"/>
      <c r="C683" s="136"/>
      <c r="D683" s="136"/>
      <c r="E683" s="136"/>
      <c r="F683" s="136"/>
      <c r="G683" s="136"/>
      <c r="H683" s="136"/>
      <c r="I683" s="136"/>
      <c r="J683" s="136"/>
      <c r="K683" s="136"/>
      <c r="L683" s="136"/>
      <c r="M683" s="136"/>
      <c r="N683" s="136"/>
      <c r="O683" s="136"/>
      <c r="P683" s="136"/>
      <c r="Q683" s="136"/>
    </row>
    <row r="684" spans="1:17">
      <c r="A684" s="136"/>
      <c r="B684" s="136"/>
      <c r="C684" s="136"/>
      <c r="D684" s="136"/>
      <c r="E684" s="136"/>
      <c r="F684" s="136"/>
      <c r="G684" s="136"/>
      <c r="H684" s="136"/>
      <c r="I684" s="136"/>
      <c r="J684" s="136"/>
      <c r="K684" s="136"/>
      <c r="L684" s="136"/>
      <c r="M684" s="136"/>
      <c r="N684" s="136"/>
      <c r="O684" s="136"/>
      <c r="P684" s="136"/>
      <c r="Q684" s="136"/>
    </row>
    <row r="685" spans="1:17">
      <c r="A685" s="136"/>
      <c r="B685" s="136"/>
      <c r="C685" s="136"/>
      <c r="D685" s="136"/>
      <c r="E685" s="136"/>
      <c r="F685" s="136"/>
      <c r="G685" s="136"/>
      <c r="H685" s="136"/>
      <c r="I685" s="136"/>
      <c r="J685" s="136"/>
      <c r="K685" s="136"/>
      <c r="L685" s="136"/>
      <c r="M685" s="136"/>
      <c r="N685" s="136"/>
      <c r="O685" s="136"/>
      <c r="P685" s="136"/>
      <c r="Q685" s="136"/>
    </row>
    <row r="686" spans="1:17">
      <c r="A686" s="136"/>
      <c r="B686" s="136"/>
      <c r="C686" s="136"/>
      <c r="D686" s="136"/>
      <c r="E686" s="136"/>
      <c r="F686" s="136"/>
      <c r="G686" s="136"/>
      <c r="H686" s="136"/>
      <c r="I686" s="136"/>
      <c r="J686" s="136"/>
      <c r="K686" s="136"/>
      <c r="L686" s="136"/>
      <c r="M686" s="136"/>
      <c r="N686" s="136"/>
      <c r="O686" s="136"/>
      <c r="P686" s="136"/>
      <c r="Q686" s="136"/>
    </row>
    <row r="687" spans="1:17">
      <c r="A687" s="136"/>
      <c r="B687" s="136"/>
      <c r="C687" s="136"/>
      <c r="D687" s="136"/>
      <c r="E687" s="136"/>
      <c r="F687" s="136"/>
      <c r="G687" s="136"/>
      <c r="H687" s="136"/>
      <c r="I687" s="136"/>
      <c r="J687" s="136"/>
      <c r="K687" s="136"/>
      <c r="L687" s="136"/>
      <c r="M687" s="136"/>
      <c r="N687" s="136"/>
      <c r="O687" s="136"/>
      <c r="P687" s="136"/>
      <c r="Q687" s="136"/>
    </row>
    <row r="688" spans="1:17">
      <c r="A688" s="136"/>
      <c r="B688" s="136"/>
      <c r="C688" s="136"/>
      <c r="D688" s="136"/>
      <c r="E688" s="136"/>
      <c r="F688" s="136"/>
      <c r="G688" s="136"/>
      <c r="H688" s="136"/>
      <c r="I688" s="136"/>
      <c r="J688" s="136"/>
      <c r="K688" s="136"/>
      <c r="L688" s="136"/>
      <c r="M688" s="136"/>
      <c r="N688" s="136"/>
      <c r="O688" s="136"/>
      <c r="P688" s="136"/>
      <c r="Q688" s="136"/>
    </row>
    <row r="689" spans="1:17">
      <c r="A689" s="136"/>
      <c r="B689" s="136"/>
      <c r="C689" s="136"/>
      <c r="D689" s="136"/>
      <c r="E689" s="136"/>
      <c r="F689" s="136"/>
      <c r="G689" s="136"/>
      <c r="H689" s="136"/>
      <c r="I689" s="136"/>
      <c r="J689" s="136"/>
      <c r="K689" s="136"/>
      <c r="L689" s="136"/>
      <c r="M689" s="136"/>
      <c r="N689" s="136"/>
      <c r="O689" s="136"/>
      <c r="P689" s="136"/>
      <c r="Q689" s="136"/>
    </row>
    <row r="690" spans="1:17">
      <c r="A690" s="136"/>
      <c r="B690" s="136"/>
      <c r="C690" s="136"/>
      <c r="D690" s="136"/>
      <c r="E690" s="136"/>
      <c r="F690" s="136"/>
      <c r="G690" s="136"/>
      <c r="H690" s="136"/>
      <c r="I690" s="136"/>
      <c r="J690" s="136"/>
      <c r="K690" s="136"/>
      <c r="L690" s="136"/>
      <c r="M690" s="136"/>
      <c r="N690" s="136"/>
      <c r="O690" s="136"/>
      <c r="P690" s="136"/>
      <c r="Q690" s="136"/>
    </row>
    <row r="691" spans="1:17">
      <c r="A691" s="136"/>
      <c r="B691" s="136"/>
      <c r="C691" s="136"/>
      <c r="D691" s="136"/>
      <c r="E691" s="136"/>
      <c r="F691" s="136"/>
      <c r="G691" s="136"/>
      <c r="H691" s="136"/>
      <c r="I691" s="136"/>
      <c r="J691" s="136"/>
      <c r="K691" s="136"/>
      <c r="L691" s="136"/>
      <c r="M691" s="136"/>
      <c r="N691" s="136"/>
      <c r="O691" s="136"/>
      <c r="P691" s="136"/>
      <c r="Q691" s="136"/>
    </row>
    <row r="692" spans="1:17">
      <c r="A692" s="136"/>
      <c r="B692" s="136"/>
      <c r="C692" s="136"/>
      <c r="D692" s="136"/>
      <c r="E692" s="136"/>
      <c r="F692" s="136"/>
      <c r="G692" s="136"/>
      <c r="H692" s="136"/>
      <c r="I692" s="136"/>
      <c r="J692" s="136"/>
      <c r="K692" s="136"/>
      <c r="L692" s="136"/>
      <c r="M692" s="136"/>
      <c r="N692" s="136"/>
      <c r="O692" s="136"/>
      <c r="P692" s="136"/>
      <c r="Q692" s="136"/>
    </row>
    <row r="693" spans="1:17">
      <c r="A693" s="136"/>
      <c r="B693" s="136"/>
      <c r="C693" s="136"/>
      <c r="D693" s="136"/>
      <c r="E693" s="136"/>
      <c r="F693" s="136"/>
      <c r="G693" s="136"/>
      <c r="H693" s="136"/>
      <c r="I693" s="136"/>
      <c r="J693" s="136"/>
      <c r="K693" s="136"/>
      <c r="L693" s="136"/>
      <c r="M693" s="136"/>
      <c r="N693" s="136"/>
      <c r="O693" s="136"/>
      <c r="P693" s="136"/>
      <c r="Q693" s="136"/>
    </row>
    <row r="694" spans="1:17">
      <c r="A694" s="136"/>
      <c r="B694" s="136"/>
      <c r="C694" s="136"/>
      <c r="D694" s="136"/>
      <c r="E694" s="136"/>
      <c r="F694" s="136"/>
      <c r="G694" s="136"/>
      <c r="H694" s="136"/>
      <c r="I694" s="136"/>
      <c r="J694" s="136"/>
      <c r="K694" s="136"/>
      <c r="L694" s="136"/>
      <c r="M694" s="136"/>
      <c r="N694" s="136"/>
      <c r="O694" s="136"/>
      <c r="P694" s="136"/>
      <c r="Q694" s="136"/>
    </row>
    <row r="695" spans="1:17">
      <c r="A695" s="136"/>
      <c r="B695" s="136"/>
      <c r="C695" s="136"/>
      <c r="D695" s="136"/>
      <c r="E695" s="136"/>
      <c r="F695" s="136"/>
      <c r="G695" s="136"/>
      <c r="H695" s="136"/>
      <c r="I695" s="136"/>
      <c r="J695" s="136"/>
      <c r="K695" s="136"/>
      <c r="L695" s="136"/>
      <c r="M695" s="136"/>
      <c r="N695" s="136"/>
      <c r="O695" s="136"/>
      <c r="P695" s="136"/>
      <c r="Q695" s="136"/>
    </row>
    <row r="696" spans="1:17">
      <c r="A696" s="136"/>
      <c r="B696" s="136"/>
      <c r="C696" s="136"/>
      <c r="D696" s="136"/>
      <c r="E696" s="136"/>
      <c r="F696" s="136"/>
      <c r="G696" s="136"/>
      <c r="H696" s="136"/>
      <c r="I696" s="136"/>
      <c r="J696" s="136"/>
      <c r="K696" s="136"/>
      <c r="L696" s="136"/>
      <c r="M696" s="136"/>
      <c r="N696" s="136"/>
      <c r="O696" s="136"/>
      <c r="P696" s="136"/>
      <c r="Q696" s="136"/>
    </row>
    <row r="697" spans="1:17">
      <c r="A697" s="136"/>
      <c r="B697" s="136"/>
      <c r="C697" s="136"/>
      <c r="D697" s="136"/>
      <c r="E697" s="136"/>
      <c r="F697" s="136"/>
      <c r="G697" s="136"/>
      <c r="H697" s="136"/>
      <c r="I697" s="136"/>
      <c r="J697" s="136"/>
      <c r="K697" s="136"/>
      <c r="L697" s="136"/>
      <c r="M697" s="136"/>
      <c r="N697" s="136"/>
      <c r="O697" s="136"/>
      <c r="P697" s="136"/>
      <c r="Q697" s="136"/>
    </row>
    <row r="698" spans="1:17">
      <c r="A698" s="136"/>
      <c r="B698" s="136"/>
      <c r="C698" s="136"/>
      <c r="D698" s="136"/>
      <c r="E698" s="136"/>
      <c r="F698" s="136"/>
      <c r="G698" s="136"/>
      <c r="H698" s="136"/>
      <c r="I698" s="136"/>
      <c r="J698" s="136"/>
      <c r="K698" s="136"/>
      <c r="L698" s="136"/>
      <c r="M698" s="136"/>
      <c r="N698" s="136"/>
      <c r="O698" s="136"/>
      <c r="P698" s="136"/>
      <c r="Q698" s="136"/>
    </row>
    <row r="699" spans="1:17">
      <c r="A699" s="136"/>
      <c r="B699" s="136"/>
      <c r="C699" s="136"/>
      <c r="D699" s="136"/>
      <c r="E699" s="136"/>
      <c r="F699" s="136"/>
      <c r="G699" s="136"/>
      <c r="H699" s="136"/>
      <c r="I699" s="136"/>
      <c r="J699" s="136"/>
      <c r="K699" s="136"/>
      <c r="L699" s="136"/>
      <c r="M699" s="136"/>
      <c r="N699" s="136"/>
      <c r="O699" s="136"/>
      <c r="P699" s="136"/>
      <c r="Q699" s="136"/>
    </row>
    <row r="700" spans="1:17">
      <c r="A700" s="136"/>
      <c r="B700" s="136"/>
      <c r="C700" s="136"/>
      <c r="D700" s="136"/>
      <c r="E700" s="136"/>
      <c r="F700" s="136"/>
      <c r="G700" s="136"/>
      <c r="H700" s="136"/>
      <c r="I700" s="136"/>
      <c r="J700" s="136"/>
      <c r="K700" s="136"/>
      <c r="L700" s="136"/>
      <c r="M700" s="136"/>
      <c r="N700" s="136"/>
      <c r="O700" s="136"/>
      <c r="P700" s="136"/>
      <c r="Q700" s="136"/>
    </row>
    <row r="701" spans="1:17">
      <c r="A701" s="136"/>
      <c r="B701" s="136"/>
      <c r="C701" s="136"/>
      <c r="D701" s="136"/>
      <c r="E701" s="136"/>
      <c r="F701" s="136"/>
      <c r="G701" s="136"/>
      <c r="H701" s="136"/>
      <c r="I701" s="136"/>
      <c r="J701" s="136"/>
      <c r="K701" s="136"/>
      <c r="L701" s="136"/>
      <c r="M701" s="136"/>
      <c r="N701" s="136"/>
      <c r="O701" s="136"/>
      <c r="P701" s="136"/>
      <c r="Q701" s="136"/>
    </row>
    <row r="702" spans="1:17">
      <c r="A702" s="136"/>
      <c r="B702" s="136"/>
      <c r="C702" s="136"/>
      <c r="D702" s="136"/>
      <c r="E702" s="136"/>
      <c r="F702" s="136"/>
      <c r="G702" s="136"/>
      <c r="H702" s="136"/>
      <c r="I702" s="136"/>
      <c r="J702" s="136"/>
      <c r="K702" s="136"/>
      <c r="L702" s="136"/>
      <c r="M702" s="136"/>
      <c r="N702" s="136"/>
      <c r="O702" s="136"/>
      <c r="P702" s="136"/>
      <c r="Q702" s="136"/>
    </row>
    <row r="703" spans="1:17">
      <c r="A703" s="136"/>
      <c r="B703" s="136"/>
      <c r="C703" s="136"/>
      <c r="D703" s="136"/>
      <c r="E703" s="136"/>
      <c r="F703" s="136"/>
      <c r="G703" s="136"/>
      <c r="H703" s="136"/>
      <c r="I703" s="136"/>
      <c r="J703" s="136"/>
      <c r="K703" s="136"/>
      <c r="L703" s="136"/>
      <c r="M703" s="136"/>
      <c r="N703" s="136"/>
      <c r="O703" s="136"/>
      <c r="P703" s="136"/>
      <c r="Q703" s="136"/>
    </row>
    <row r="704" spans="1:17">
      <c r="A704" s="136"/>
      <c r="B704" s="136"/>
      <c r="C704" s="136"/>
      <c r="D704" s="136"/>
      <c r="E704" s="136"/>
      <c r="F704" s="136"/>
      <c r="G704" s="136"/>
      <c r="H704" s="136"/>
      <c r="I704" s="136"/>
      <c r="J704" s="136"/>
      <c r="K704" s="136"/>
      <c r="L704" s="136"/>
      <c r="M704" s="136"/>
      <c r="N704" s="136"/>
      <c r="O704" s="136"/>
      <c r="P704" s="136"/>
      <c r="Q704" s="136"/>
    </row>
    <row r="705" spans="1:17">
      <c r="A705" s="136"/>
      <c r="B705" s="136"/>
      <c r="C705" s="136"/>
      <c r="D705" s="136"/>
      <c r="E705" s="136"/>
      <c r="F705" s="136"/>
      <c r="G705" s="136"/>
      <c r="H705" s="136"/>
      <c r="I705" s="136"/>
      <c r="J705" s="136"/>
      <c r="K705" s="136"/>
      <c r="L705" s="136"/>
      <c r="M705" s="136"/>
      <c r="N705" s="136"/>
      <c r="O705" s="136"/>
      <c r="P705" s="136"/>
      <c r="Q705" s="136"/>
    </row>
    <row r="706" spans="1:17">
      <c r="A706" s="136"/>
      <c r="B706" s="136"/>
      <c r="C706" s="136"/>
      <c r="D706" s="136"/>
      <c r="E706" s="136"/>
      <c r="F706" s="136"/>
      <c r="G706" s="136"/>
      <c r="H706" s="136"/>
      <c r="I706" s="136"/>
      <c r="J706" s="136"/>
      <c r="K706" s="136"/>
      <c r="L706" s="136"/>
      <c r="M706" s="136"/>
      <c r="N706" s="136"/>
      <c r="O706" s="136"/>
      <c r="P706" s="136"/>
      <c r="Q706" s="136"/>
    </row>
    <row r="707" spans="1:17">
      <c r="A707" s="136"/>
      <c r="B707" s="136"/>
      <c r="C707" s="136"/>
      <c r="D707" s="136"/>
      <c r="E707" s="136"/>
      <c r="F707" s="136"/>
      <c r="G707" s="136"/>
      <c r="H707" s="136"/>
      <c r="I707" s="136"/>
      <c r="J707" s="136"/>
      <c r="K707" s="136"/>
      <c r="L707" s="136"/>
      <c r="M707" s="136"/>
      <c r="N707" s="136"/>
      <c r="O707" s="136"/>
      <c r="P707" s="136"/>
      <c r="Q707" s="136"/>
    </row>
    <row r="708" spans="1:17">
      <c r="A708" s="136"/>
      <c r="B708" s="136"/>
      <c r="C708" s="136"/>
      <c r="D708" s="136"/>
      <c r="E708" s="136"/>
      <c r="F708" s="136"/>
      <c r="G708" s="136"/>
      <c r="H708" s="136"/>
      <c r="I708" s="136"/>
      <c r="J708" s="136"/>
      <c r="K708" s="136"/>
      <c r="L708" s="136"/>
      <c r="M708" s="136"/>
      <c r="N708" s="136"/>
      <c r="O708" s="136"/>
      <c r="P708" s="136"/>
      <c r="Q708" s="136"/>
    </row>
    <row r="709" spans="1:17">
      <c r="A709" s="136"/>
      <c r="B709" s="136"/>
      <c r="C709" s="136"/>
      <c r="D709" s="136"/>
      <c r="E709" s="136"/>
      <c r="F709" s="136"/>
      <c r="G709" s="136"/>
      <c r="H709" s="136"/>
      <c r="I709" s="136"/>
      <c r="J709" s="136"/>
      <c r="K709" s="136"/>
      <c r="L709" s="136"/>
      <c r="M709" s="136"/>
      <c r="N709" s="136"/>
      <c r="O709" s="136"/>
      <c r="P709" s="136"/>
      <c r="Q709" s="136"/>
    </row>
    <row r="710" spans="1:17">
      <c r="A710" s="136"/>
      <c r="B710" s="136"/>
      <c r="C710" s="136"/>
      <c r="D710" s="136"/>
      <c r="E710" s="136"/>
      <c r="F710" s="136"/>
      <c r="G710" s="136"/>
      <c r="H710" s="136"/>
      <c r="I710" s="136"/>
      <c r="J710" s="136"/>
      <c r="K710" s="136"/>
      <c r="L710" s="136"/>
      <c r="M710" s="136"/>
      <c r="N710" s="136"/>
      <c r="O710" s="136"/>
      <c r="P710" s="136"/>
      <c r="Q710" s="136"/>
    </row>
    <row r="711" spans="1:17">
      <c r="A711" s="136"/>
      <c r="B711" s="136"/>
      <c r="C711" s="136"/>
      <c r="D711" s="136"/>
      <c r="E711" s="136"/>
      <c r="F711" s="136"/>
      <c r="G711" s="136"/>
      <c r="H711" s="136"/>
      <c r="I711" s="136"/>
      <c r="J711" s="136"/>
      <c r="K711" s="136"/>
      <c r="L711" s="136"/>
      <c r="M711" s="136"/>
      <c r="N711" s="136"/>
      <c r="O711" s="136"/>
      <c r="P711" s="136"/>
      <c r="Q711" s="136"/>
    </row>
    <row r="712" spans="1:17">
      <c r="A712" s="136"/>
      <c r="B712" s="136"/>
      <c r="C712" s="136"/>
      <c r="D712" s="136"/>
      <c r="E712" s="136"/>
      <c r="F712" s="136"/>
      <c r="G712" s="136"/>
      <c r="H712" s="136"/>
      <c r="I712" s="136"/>
      <c r="J712" s="136"/>
      <c r="K712" s="136"/>
      <c r="L712" s="136"/>
      <c r="M712" s="136"/>
      <c r="N712" s="136"/>
      <c r="O712" s="136"/>
      <c r="P712" s="136"/>
      <c r="Q712" s="136"/>
    </row>
    <row r="713" spans="1:17">
      <c r="A713" s="136"/>
      <c r="B713" s="136"/>
      <c r="C713" s="136"/>
      <c r="D713" s="136"/>
      <c r="E713" s="136"/>
      <c r="F713" s="136"/>
      <c r="G713" s="136"/>
      <c r="H713" s="136"/>
      <c r="I713" s="136"/>
      <c r="J713" s="136"/>
      <c r="K713" s="136"/>
      <c r="L713" s="136"/>
      <c r="M713" s="136"/>
      <c r="N713" s="136"/>
      <c r="O713" s="136"/>
      <c r="P713" s="136"/>
      <c r="Q713" s="136"/>
    </row>
    <row r="714" spans="1:17">
      <c r="A714" s="136"/>
      <c r="B714" s="136"/>
      <c r="C714" s="136"/>
      <c r="D714" s="136"/>
      <c r="E714" s="136"/>
      <c r="F714" s="136"/>
      <c r="G714" s="136"/>
      <c r="H714" s="136"/>
      <c r="I714" s="136"/>
      <c r="J714" s="136"/>
      <c r="K714" s="136"/>
      <c r="L714" s="136"/>
      <c r="M714" s="136"/>
      <c r="N714" s="136"/>
      <c r="O714" s="136"/>
      <c r="P714" s="136"/>
      <c r="Q714" s="136"/>
    </row>
    <row r="715" spans="1:17">
      <c r="A715" s="136"/>
      <c r="B715" s="136"/>
      <c r="C715" s="136"/>
      <c r="D715" s="136"/>
      <c r="E715" s="136"/>
      <c r="F715" s="136"/>
      <c r="G715" s="136"/>
      <c r="H715" s="136"/>
      <c r="I715" s="136"/>
      <c r="J715" s="136"/>
      <c r="K715" s="136"/>
      <c r="L715" s="136"/>
      <c r="M715" s="136"/>
      <c r="N715" s="136"/>
      <c r="O715" s="136"/>
      <c r="P715" s="136"/>
      <c r="Q715" s="136"/>
    </row>
    <row r="716" spans="1:17">
      <c r="A716" s="136"/>
      <c r="B716" s="136"/>
      <c r="C716" s="136"/>
      <c r="D716" s="136"/>
      <c r="E716" s="136"/>
      <c r="F716" s="136"/>
      <c r="G716" s="136"/>
      <c r="H716" s="136"/>
      <c r="I716" s="136"/>
      <c r="J716" s="136"/>
      <c r="K716" s="136"/>
      <c r="L716" s="136"/>
      <c r="M716" s="136"/>
      <c r="N716" s="136"/>
      <c r="O716" s="136"/>
      <c r="P716" s="136"/>
      <c r="Q716" s="136"/>
    </row>
    <row r="717" spans="1:17">
      <c r="A717" s="136"/>
      <c r="B717" s="136"/>
      <c r="C717" s="136"/>
      <c r="D717" s="136"/>
      <c r="E717" s="136"/>
      <c r="F717" s="136"/>
      <c r="G717" s="136"/>
      <c r="H717" s="136"/>
      <c r="I717" s="136"/>
      <c r="J717" s="136"/>
      <c r="K717" s="136"/>
      <c r="L717" s="136"/>
      <c r="M717" s="136"/>
      <c r="N717" s="136"/>
      <c r="O717" s="136"/>
      <c r="P717" s="136"/>
      <c r="Q717" s="136"/>
    </row>
    <row r="718" spans="1:17">
      <c r="A718" s="136"/>
      <c r="B718" s="136"/>
      <c r="C718" s="136"/>
      <c r="D718" s="136"/>
      <c r="E718" s="136"/>
      <c r="F718" s="136"/>
      <c r="G718" s="136"/>
      <c r="H718" s="136"/>
      <c r="I718" s="136"/>
      <c r="J718" s="136"/>
      <c r="K718" s="136"/>
      <c r="L718" s="136"/>
      <c r="M718" s="136"/>
      <c r="N718" s="136"/>
      <c r="O718" s="136"/>
      <c r="P718" s="136"/>
      <c r="Q718" s="136"/>
    </row>
    <row r="719" spans="1:17">
      <c r="A719" s="136"/>
      <c r="B719" s="136"/>
      <c r="C719" s="136"/>
      <c r="D719" s="136"/>
      <c r="E719" s="136"/>
      <c r="F719" s="136"/>
      <c r="G719" s="136"/>
      <c r="H719" s="136"/>
      <c r="I719" s="136"/>
      <c r="J719" s="136"/>
      <c r="K719" s="136"/>
      <c r="L719" s="136"/>
      <c r="M719" s="136"/>
      <c r="N719" s="136"/>
      <c r="O719" s="136"/>
      <c r="P719" s="136"/>
      <c r="Q719" s="136"/>
    </row>
    <row r="720" spans="1:17">
      <c r="A720" s="136"/>
      <c r="B720" s="136"/>
      <c r="C720" s="136"/>
      <c r="D720" s="136"/>
      <c r="E720" s="136"/>
      <c r="F720" s="136"/>
      <c r="G720" s="136"/>
      <c r="H720" s="136"/>
      <c r="I720" s="136"/>
      <c r="J720" s="136"/>
      <c r="K720" s="136"/>
      <c r="L720" s="136"/>
      <c r="M720" s="136"/>
      <c r="N720" s="136"/>
      <c r="O720" s="136"/>
      <c r="P720" s="136"/>
      <c r="Q720" s="136"/>
    </row>
    <row r="721" spans="1:17">
      <c r="A721" s="136"/>
      <c r="B721" s="136"/>
      <c r="C721" s="136"/>
      <c r="D721" s="136"/>
      <c r="E721" s="136"/>
      <c r="F721" s="136"/>
      <c r="G721" s="136"/>
      <c r="H721" s="136"/>
      <c r="I721" s="136"/>
      <c r="J721" s="136"/>
      <c r="K721" s="136"/>
      <c r="L721" s="136"/>
      <c r="M721" s="136"/>
      <c r="N721" s="136"/>
      <c r="O721" s="136"/>
      <c r="P721" s="136"/>
      <c r="Q721" s="136"/>
    </row>
    <row r="722" spans="1:17">
      <c r="A722" s="136"/>
      <c r="B722" s="136"/>
      <c r="C722" s="136"/>
      <c r="D722" s="136"/>
      <c r="E722" s="136"/>
      <c r="F722" s="136"/>
      <c r="G722" s="136"/>
      <c r="H722" s="136"/>
      <c r="I722" s="136"/>
      <c r="J722" s="136"/>
      <c r="K722" s="136"/>
      <c r="L722" s="136"/>
      <c r="M722" s="136"/>
      <c r="N722" s="136"/>
      <c r="O722" s="136"/>
      <c r="P722" s="136"/>
      <c r="Q722" s="136"/>
    </row>
    <row r="723" spans="1:17">
      <c r="A723" s="136"/>
      <c r="B723" s="136"/>
      <c r="C723" s="136"/>
      <c r="D723" s="136"/>
      <c r="E723" s="136"/>
      <c r="F723" s="136"/>
      <c r="G723" s="136"/>
      <c r="H723" s="136"/>
      <c r="I723" s="136"/>
      <c r="J723" s="136"/>
      <c r="K723" s="136"/>
      <c r="L723" s="136"/>
      <c r="M723" s="136"/>
      <c r="N723" s="136"/>
      <c r="O723" s="136"/>
      <c r="P723" s="136"/>
      <c r="Q723" s="136"/>
    </row>
    <row r="724" spans="1:17">
      <c r="A724" s="136"/>
      <c r="B724" s="136"/>
      <c r="C724" s="136"/>
      <c r="D724" s="136"/>
      <c r="E724" s="136"/>
      <c r="F724" s="136"/>
      <c r="G724" s="136"/>
      <c r="H724" s="136"/>
      <c r="I724" s="136"/>
      <c r="J724" s="136"/>
      <c r="K724" s="136"/>
      <c r="L724" s="136"/>
      <c r="M724" s="136"/>
      <c r="N724" s="136"/>
      <c r="O724" s="136"/>
      <c r="P724" s="136"/>
      <c r="Q724" s="136"/>
    </row>
    <row r="725" spans="1:17">
      <c r="A725" s="136"/>
      <c r="B725" s="136"/>
      <c r="C725" s="136"/>
      <c r="D725" s="136"/>
      <c r="E725" s="136"/>
      <c r="F725" s="136"/>
      <c r="G725" s="136"/>
      <c r="H725" s="136"/>
      <c r="I725" s="136"/>
      <c r="J725" s="136"/>
      <c r="K725" s="136"/>
      <c r="L725" s="136"/>
      <c r="M725" s="136"/>
      <c r="N725" s="136"/>
      <c r="O725" s="136"/>
      <c r="P725" s="136"/>
      <c r="Q725" s="136"/>
    </row>
    <row r="726" spans="1:17">
      <c r="A726" s="136"/>
      <c r="B726" s="136"/>
      <c r="C726" s="136"/>
      <c r="D726" s="136"/>
      <c r="E726" s="136"/>
      <c r="F726" s="136"/>
      <c r="G726" s="136"/>
      <c r="H726" s="136"/>
      <c r="I726" s="136"/>
      <c r="J726" s="136"/>
      <c r="K726" s="136"/>
      <c r="L726" s="136"/>
      <c r="M726" s="136"/>
      <c r="N726" s="136"/>
      <c r="O726" s="136"/>
      <c r="P726" s="136"/>
      <c r="Q726" s="136"/>
    </row>
    <row r="727" spans="1:17">
      <c r="A727" s="136"/>
      <c r="B727" s="136"/>
      <c r="C727" s="136"/>
      <c r="D727" s="136"/>
      <c r="E727" s="136"/>
      <c r="F727" s="136"/>
      <c r="G727" s="136"/>
      <c r="H727" s="136"/>
      <c r="I727" s="136"/>
      <c r="J727" s="136"/>
      <c r="K727" s="136"/>
      <c r="L727" s="136"/>
      <c r="M727" s="136"/>
      <c r="N727" s="136"/>
      <c r="O727" s="136"/>
      <c r="P727" s="136"/>
      <c r="Q727" s="136"/>
    </row>
    <row r="728" spans="1:17">
      <c r="A728" s="136"/>
      <c r="B728" s="136"/>
      <c r="C728" s="136"/>
      <c r="D728" s="136"/>
      <c r="E728" s="136"/>
      <c r="F728" s="136"/>
      <c r="G728" s="136"/>
      <c r="H728" s="136"/>
      <c r="I728" s="136"/>
      <c r="J728" s="136"/>
      <c r="K728" s="136"/>
      <c r="L728" s="136"/>
      <c r="M728" s="136"/>
      <c r="N728" s="136"/>
      <c r="O728" s="136"/>
      <c r="P728" s="136"/>
      <c r="Q728" s="136"/>
    </row>
    <row r="729" spans="1:17">
      <c r="A729" s="136"/>
      <c r="B729" s="136"/>
      <c r="C729" s="136"/>
      <c r="D729" s="136"/>
      <c r="E729" s="136"/>
      <c r="F729" s="136"/>
      <c r="G729" s="136"/>
      <c r="H729" s="136"/>
      <c r="I729" s="136"/>
      <c r="J729" s="136"/>
      <c r="K729" s="136"/>
      <c r="L729" s="136"/>
      <c r="M729" s="136"/>
      <c r="N729" s="136"/>
      <c r="O729" s="136"/>
      <c r="P729" s="136"/>
      <c r="Q729" s="136"/>
    </row>
    <row r="730" spans="1:17">
      <c r="A730" s="136"/>
      <c r="B730" s="136"/>
      <c r="C730" s="136"/>
      <c r="D730" s="136"/>
      <c r="E730" s="136"/>
      <c r="F730" s="136"/>
      <c r="G730" s="136"/>
      <c r="H730" s="136"/>
      <c r="I730" s="136"/>
      <c r="J730" s="136"/>
      <c r="K730" s="136"/>
      <c r="L730" s="136"/>
      <c r="M730" s="136"/>
      <c r="N730" s="136"/>
      <c r="O730" s="136"/>
      <c r="P730" s="136"/>
      <c r="Q730" s="136"/>
    </row>
    <row r="731" spans="1:17">
      <c r="A731" s="136"/>
      <c r="B731" s="136"/>
      <c r="C731" s="136"/>
      <c r="D731" s="136"/>
      <c r="E731" s="136"/>
      <c r="F731" s="136"/>
      <c r="G731" s="136"/>
      <c r="H731" s="136"/>
      <c r="I731" s="136"/>
      <c r="J731" s="136"/>
      <c r="K731" s="136"/>
      <c r="L731" s="136"/>
      <c r="M731" s="136"/>
      <c r="N731" s="136"/>
      <c r="O731" s="136"/>
      <c r="P731" s="136"/>
      <c r="Q731" s="136"/>
    </row>
    <row r="732" spans="1:17">
      <c r="A732" s="136"/>
      <c r="B732" s="136"/>
      <c r="C732" s="136"/>
      <c r="D732" s="136"/>
      <c r="E732" s="136"/>
      <c r="F732" s="136"/>
      <c r="G732" s="136"/>
      <c r="H732" s="136"/>
      <c r="I732" s="136"/>
      <c r="J732" s="136"/>
      <c r="K732" s="136"/>
      <c r="L732" s="136"/>
      <c r="M732" s="136"/>
      <c r="N732" s="136"/>
      <c r="O732" s="136"/>
      <c r="P732" s="136"/>
      <c r="Q732" s="136"/>
    </row>
    <row r="733" spans="1:17">
      <c r="A733" s="136"/>
      <c r="B733" s="136"/>
      <c r="C733" s="136"/>
      <c r="D733" s="136"/>
      <c r="E733" s="136"/>
      <c r="F733" s="136"/>
      <c r="G733" s="136"/>
      <c r="H733" s="136"/>
      <c r="I733" s="136"/>
      <c r="J733" s="136"/>
      <c r="K733" s="136"/>
      <c r="L733" s="136"/>
      <c r="M733" s="136"/>
      <c r="N733" s="136"/>
      <c r="O733" s="136"/>
      <c r="P733" s="136"/>
      <c r="Q733" s="136"/>
    </row>
    <row r="734" spans="1:17">
      <c r="A734" s="136"/>
      <c r="B734" s="136"/>
      <c r="C734" s="136"/>
      <c r="D734" s="136"/>
      <c r="E734" s="136"/>
      <c r="F734" s="136"/>
      <c r="G734" s="136"/>
      <c r="H734" s="136"/>
      <c r="I734" s="136"/>
      <c r="J734" s="136"/>
      <c r="K734" s="136"/>
      <c r="L734" s="136"/>
      <c r="M734" s="136"/>
      <c r="N734" s="136"/>
      <c r="O734" s="136"/>
      <c r="P734" s="136"/>
      <c r="Q734" s="136"/>
    </row>
    <row r="735" spans="1:17">
      <c r="A735" s="136"/>
      <c r="B735" s="136"/>
      <c r="C735" s="136"/>
      <c r="D735" s="136"/>
      <c r="E735" s="136"/>
      <c r="F735" s="136"/>
      <c r="G735" s="136"/>
      <c r="H735" s="136"/>
      <c r="I735" s="136"/>
      <c r="J735" s="136"/>
      <c r="K735" s="136"/>
      <c r="L735" s="136"/>
      <c r="M735" s="136"/>
      <c r="N735" s="136"/>
      <c r="O735" s="136"/>
      <c r="P735" s="136"/>
      <c r="Q735" s="136"/>
    </row>
    <row r="736" spans="1:17">
      <c r="A736" s="136"/>
      <c r="B736" s="136"/>
      <c r="C736" s="136"/>
      <c r="D736" s="136"/>
      <c r="E736" s="136"/>
      <c r="F736" s="136"/>
      <c r="G736" s="136"/>
      <c r="H736" s="136"/>
      <c r="I736" s="136"/>
      <c r="J736" s="136"/>
      <c r="K736" s="136"/>
      <c r="L736" s="136"/>
      <c r="M736" s="136"/>
      <c r="N736" s="136"/>
      <c r="O736" s="136"/>
      <c r="P736" s="136"/>
      <c r="Q736" s="136"/>
    </row>
    <row r="737" spans="1:17">
      <c r="A737" s="136"/>
      <c r="B737" s="136"/>
      <c r="C737" s="136"/>
      <c r="D737" s="136"/>
      <c r="E737" s="136"/>
      <c r="F737" s="136"/>
      <c r="G737" s="136"/>
      <c r="H737" s="136"/>
      <c r="I737" s="136"/>
      <c r="J737" s="136"/>
      <c r="K737" s="136"/>
      <c r="L737" s="136"/>
      <c r="M737" s="136"/>
      <c r="N737" s="136"/>
      <c r="O737" s="136"/>
      <c r="P737" s="136"/>
      <c r="Q737" s="136"/>
    </row>
    <row r="738" spans="1:17">
      <c r="A738" s="136"/>
      <c r="B738" s="136"/>
      <c r="C738" s="136"/>
      <c r="D738" s="136"/>
      <c r="E738" s="136"/>
      <c r="F738" s="136"/>
      <c r="G738" s="136"/>
      <c r="H738" s="136"/>
      <c r="I738" s="136"/>
      <c r="J738" s="136"/>
      <c r="K738" s="136"/>
      <c r="L738" s="136"/>
      <c r="M738" s="136"/>
      <c r="N738" s="136"/>
      <c r="O738" s="136"/>
      <c r="P738" s="136"/>
      <c r="Q738" s="136"/>
    </row>
    <row r="739" spans="1:17">
      <c r="A739" s="136"/>
      <c r="B739" s="136"/>
      <c r="C739" s="136"/>
      <c r="D739" s="136"/>
      <c r="E739" s="136"/>
      <c r="F739" s="136"/>
      <c r="G739" s="136"/>
      <c r="H739" s="136"/>
      <c r="I739" s="136"/>
      <c r="J739" s="136"/>
      <c r="K739" s="136"/>
      <c r="L739" s="136"/>
      <c r="M739" s="136"/>
      <c r="N739" s="136"/>
      <c r="O739" s="136"/>
      <c r="P739" s="136"/>
      <c r="Q739" s="136"/>
    </row>
    <row r="740" spans="1:17">
      <c r="A740" s="136"/>
      <c r="B740" s="136"/>
      <c r="C740" s="136"/>
      <c r="D740" s="136"/>
      <c r="E740" s="136"/>
      <c r="F740" s="136"/>
      <c r="G740" s="136"/>
      <c r="H740" s="136"/>
      <c r="I740" s="136"/>
      <c r="J740" s="136"/>
      <c r="K740" s="136"/>
      <c r="L740" s="136"/>
      <c r="M740" s="136"/>
      <c r="N740" s="136"/>
      <c r="O740" s="136"/>
      <c r="P740" s="136"/>
      <c r="Q740" s="136"/>
    </row>
    <row r="741" spans="1:17">
      <c r="A741" s="136"/>
      <c r="B741" s="136"/>
      <c r="C741" s="136"/>
      <c r="D741" s="136"/>
      <c r="E741" s="136"/>
      <c r="F741" s="136"/>
      <c r="G741" s="136"/>
      <c r="H741" s="136"/>
      <c r="I741" s="136"/>
      <c r="J741" s="136"/>
      <c r="K741" s="136"/>
      <c r="L741" s="136"/>
      <c r="M741" s="136"/>
      <c r="N741" s="136"/>
      <c r="O741" s="136"/>
      <c r="P741" s="136"/>
      <c r="Q741" s="136"/>
    </row>
    <row r="742" spans="1:17">
      <c r="A742" s="136"/>
      <c r="B742" s="136"/>
      <c r="C742" s="136"/>
      <c r="D742" s="136"/>
      <c r="E742" s="136"/>
      <c r="F742" s="136"/>
      <c r="G742" s="136"/>
      <c r="H742" s="136"/>
      <c r="I742" s="136"/>
      <c r="J742" s="136"/>
      <c r="K742" s="136"/>
      <c r="L742" s="136"/>
      <c r="M742" s="136"/>
      <c r="N742" s="136"/>
      <c r="O742" s="136"/>
      <c r="P742" s="136"/>
      <c r="Q742" s="136"/>
    </row>
    <row r="743" spans="1:17">
      <c r="A743" s="136"/>
      <c r="B743" s="136"/>
      <c r="C743" s="136"/>
      <c r="D743" s="136"/>
      <c r="E743" s="136"/>
      <c r="F743" s="136"/>
      <c r="G743" s="136"/>
      <c r="H743" s="136"/>
      <c r="I743" s="136"/>
      <c r="J743" s="136"/>
      <c r="K743" s="136"/>
      <c r="L743" s="136"/>
      <c r="M743" s="136"/>
      <c r="N743" s="136"/>
      <c r="O743" s="136"/>
      <c r="P743" s="136"/>
      <c r="Q743" s="136"/>
    </row>
    <row r="744" spans="1:17">
      <c r="A744" s="136"/>
      <c r="B744" s="136"/>
      <c r="C744" s="136"/>
      <c r="D744" s="136"/>
      <c r="E744" s="136"/>
      <c r="F744" s="136"/>
      <c r="G744" s="136"/>
      <c r="H744" s="136"/>
      <c r="I744" s="136"/>
      <c r="J744" s="136"/>
      <c r="K744" s="136"/>
      <c r="L744" s="136"/>
      <c r="M744" s="136"/>
      <c r="N744" s="136"/>
      <c r="O744" s="136"/>
      <c r="P744" s="136"/>
      <c r="Q744" s="136"/>
    </row>
    <row r="745" spans="1:17">
      <c r="A745" s="136"/>
      <c r="B745" s="136"/>
      <c r="C745" s="136"/>
      <c r="D745" s="136"/>
      <c r="E745" s="136"/>
      <c r="F745" s="136"/>
      <c r="G745" s="136"/>
      <c r="H745" s="136"/>
      <c r="I745" s="136"/>
      <c r="J745" s="136"/>
      <c r="K745" s="136"/>
      <c r="L745" s="136"/>
      <c r="M745" s="136"/>
      <c r="N745" s="136"/>
      <c r="O745" s="136"/>
      <c r="P745" s="136"/>
      <c r="Q745" s="136"/>
    </row>
    <row r="746" spans="1:17">
      <c r="A746" s="136"/>
      <c r="B746" s="136"/>
      <c r="C746" s="136"/>
      <c r="D746" s="136"/>
      <c r="E746" s="136"/>
      <c r="F746" s="136"/>
      <c r="G746" s="136"/>
      <c r="H746" s="136"/>
      <c r="I746" s="136"/>
      <c r="J746" s="136"/>
      <c r="K746" s="136"/>
      <c r="L746" s="136"/>
      <c r="M746" s="136"/>
      <c r="N746" s="136"/>
      <c r="O746" s="136"/>
      <c r="P746" s="136"/>
      <c r="Q746" s="136"/>
    </row>
    <row r="747" spans="1:17">
      <c r="A747" s="136"/>
      <c r="B747" s="136"/>
      <c r="C747" s="136"/>
      <c r="D747" s="136"/>
      <c r="E747" s="136"/>
      <c r="F747" s="136"/>
      <c r="G747" s="136"/>
      <c r="H747" s="136"/>
      <c r="I747" s="136"/>
      <c r="J747" s="136"/>
      <c r="K747" s="136"/>
      <c r="L747" s="136"/>
      <c r="M747" s="136"/>
      <c r="N747" s="136"/>
      <c r="O747" s="136"/>
      <c r="P747" s="136"/>
      <c r="Q747" s="136"/>
    </row>
    <row r="748" spans="1:17">
      <c r="A748" s="136"/>
      <c r="B748" s="136"/>
      <c r="C748" s="136"/>
      <c r="D748" s="136"/>
      <c r="E748" s="136"/>
      <c r="F748" s="136"/>
      <c r="G748" s="136"/>
      <c r="H748" s="136"/>
      <c r="I748" s="136"/>
      <c r="J748" s="136"/>
      <c r="K748" s="136"/>
      <c r="L748" s="136"/>
      <c r="M748" s="136"/>
      <c r="N748" s="136"/>
      <c r="O748" s="136"/>
      <c r="P748" s="136"/>
      <c r="Q748" s="136"/>
    </row>
    <row r="749" spans="1:17">
      <c r="A749" s="136"/>
      <c r="B749" s="136"/>
      <c r="C749" s="136"/>
      <c r="D749" s="136"/>
      <c r="E749" s="136"/>
      <c r="F749" s="136"/>
      <c r="G749" s="136"/>
      <c r="H749" s="136"/>
      <c r="I749" s="136"/>
      <c r="J749" s="136"/>
      <c r="K749" s="136"/>
      <c r="L749" s="136"/>
      <c r="M749" s="136"/>
      <c r="N749" s="136"/>
      <c r="O749" s="136"/>
      <c r="P749" s="136"/>
      <c r="Q749" s="136"/>
    </row>
    <row r="750" spans="1:17">
      <c r="A750" s="136"/>
      <c r="B750" s="136"/>
      <c r="C750" s="136"/>
      <c r="D750" s="136"/>
      <c r="E750" s="136"/>
      <c r="F750" s="136"/>
      <c r="G750" s="136"/>
      <c r="H750" s="136"/>
      <c r="I750" s="136"/>
      <c r="J750" s="136"/>
      <c r="K750" s="136"/>
      <c r="L750" s="136"/>
      <c r="M750" s="136"/>
      <c r="N750" s="136"/>
      <c r="O750" s="136"/>
      <c r="P750" s="136"/>
      <c r="Q750" s="136"/>
    </row>
    <row r="751" spans="1:17">
      <c r="A751" s="136"/>
      <c r="B751" s="136"/>
      <c r="C751" s="136"/>
      <c r="D751" s="136"/>
      <c r="E751" s="136"/>
      <c r="F751" s="136"/>
      <c r="G751" s="136"/>
      <c r="H751" s="136"/>
      <c r="I751" s="136"/>
      <c r="J751" s="136"/>
      <c r="K751" s="136"/>
      <c r="L751" s="136"/>
      <c r="M751" s="136"/>
      <c r="N751" s="136"/>
      <c r="O751" s="136"/>
      <c r="P751" s="136"/>
      <c r="Q751" s="136"/>
    </row>
    <row r="752" spans="1:17">
      <c r="A752" s="136"/>
      <c r="B752" s="136"/>
      <c r="C752" s="136"/>
      <c r="D752" s="136"/>
      <c r="E752" s="136"/>
      <c r="F752" s="136"/>
      <c r="G752" s="136"/>
      <c r="H752" s="136"/>
      <c r="I752" s="136"/>
      <c r="J752" s="136"/>
      <c r="K752" s="136"/>
      <c r="L752" s="136"/>
      <c r="M752" s="136"/>
      <c r="N752" s="136"/>
      <c r="O752" s="136"/>
      <c r="P752" s="136"/>
      <c r="Q752" s="136"/>
    </row>
    <row r="753" spans="1:17">
      <c r="A753" s="136"/>
      <c r="B753" s="136"/>
      <c r="C753" s="136"/>
      <c r="D753" s="136"/>
      <c r="E753" s="136"/>
      <c r="F753" s="136"/>
      <c r="G753" s="136"/>
      <c r="H753" s="136"/>
      <c r="I753" s="136"/>
      <c r="J753" s="136"/>
      <c r="K753" s="136"/>
      <c r="L753" s="136"/>
      <c r="M753" s="136"/>
      <c r="N753" s="136"/>
      <c r="O753" s="136"/>
      <c r="P753" s="136"/>
      <c r="Q753" s="136"/>
    </row>
    <row r="754" spans="1:17">
      <c r="A754" s="136"/>
      <c r="B754" s="136"/>
      <c r="C754" s="136"/>
      <c r="D754" s="136"/>
      <c r="E754" s="136"/>
      <c r="F754" s="136"/>
      <c r="G754" s="136"/>
      <c r="H754" s="136"/>
      <c r="I754" s="136"/>
      <c r="J754" s="136"/>
      <c r="K754" s="136"/>
      <c r="L754" s="136"/>
      <c r="M754" s="136"/>
      <c r="N754" s="136"/>
      <c r="O754" s="136"/>
      <c r="P754" s="136"/>
      <c r="Q754" s="136"/>
    </row>
    <row r="755" spans="1:17">
      <c r="A755" s="136"/>
      <c r="B755" s="136"/>
      <c r="C755" s="136"/>
      <c r="D755" s="136"/>
      <c r="E755" s="136"/>
      <c r="F755" s="136"/>
      <c r="G755" s="136"/>
      <c r="H755" s="136"/>
      <c r="I755" s="136"/>
      <c r="J755" s="136"/>
      <c r="K755" s="136"/>
      <c r="L755" s="136"/>
      <c r="M755" s="136"/>
      <c r="N755" s="136"/>
      <c r="O755" s="136"/>
      <c r="P755" s="136"/>
      <c r="Q755" s="136"/>
    </row>
    <row r="756" spans="1:17">
      <c r="A756" s="136"/>
      <c r="B756" s="136"/>
      <c r="C756" s="136"/>
      <c r="D756" s="136"/>
      <c r="E756" s="136"/>
      <c r="F756" s="136"/>
      <c r="G756" s="136"/>
      <c r="H756" s="136"/>
      <c r="I756" s="136"/>
      <c r="J756" s="136"/>
      <c r="K756" s="136"/>
      <c r="L756" s="136"/>
      <c r="M756" s="136"/>
      <c r="N756" s="136"/>
      <c r="O756" s="136"/>
      <c r="P756" s="136"/>
      <c r="Q756" s="136"/>
    </row>
    <row r="757" spans="1:17">
      <c r="A757" s="136"/>
      <c r="B757" s="136"/>
      <c r="C757" s="136"/>
      <c r="D757" s="136"/>
      <c r="E757" s="136"/>
      <c r="F757" s="136"/>
      <c r="G757" s="136"/>
      <c r="H757" s="136"/>
      <c r="I757" s="136"/>
      <c r="J757" s="136"/>
      <c r="K757" s="136"/>
      <c r="L757" s="136"/>
      <c r="M757" s="136"/>
      <c r="N757" s="136"/>
      <c r="O757" s="136"/>
      <c r="P757" s="136"/>
      <c r="Q757" s="136"/>
    </row>
    <row r="758" spans="1:17">
      <c r="A758" s="136"/>
      <c r="B758" s="136"/>
      <c r="C758" s="136"/>
      <c r="D758" s="136"/>
      <c r="E758" s="136"/>
      <c r="F758" s="136"/>
      <c r="G758" s="136"/>
      <c r="H758" s="136"/>
      <c r="I758" s="136"/>
      <c r="J758" s="136"/>
      <c r="K758" s="136"/>
      <c r="L758" s="136"/>
      <c r="M758" s="136"/>
      <c r="N758" s="136"/>
      <c r="O758" s="136"/>
      <c r="P758" s="136"/>
      <c r="Q758" s="136"/>
    </row>
    <row r="759" spans="1:17">
      <c r="A759" s="136"/>
      <c r="B759" s="136"/>
      <c r="C759" s="136"/>
      <c r="D759" s="136"/>
      <c r="E759" s="136"/>
      <c r="F759" s="136"/>
      <c r="G759" s="136"/>
      <c r="H759" s="136"/>
      <c r="I759" s="136"/>
      <c r="J759" s="136"/>
      <c r="K759" s="136"/>
      <c r="L759" s="136"/>
      <c r="M759" s="136"/>
      <c r="N759" s="136"/>
      <c r="O759" s="136"/>
      <c r="P759" s="136"/>
      <c r="Q759" s="136"/>
    </row>
    <row r="760" spans="1:17">
      <c r="A760" s="136"/>
      <c r="B760" s="136"/>
      <c r="C760" s="136"/>
      <c r="D760" s="136"/>
      <c r="E760" s="136"/>
      <c r="F760" s="136"/>
      <c r="G760" s="136"/>
      <c r="H760" s="136"/>
      <c r="I760" s="136"/>
      <c r="J760" s="136"/>
      <c r="K760" s="136"/>
      <c r="L760" s="136"/>
      <c r="M760" s="136"/>
      <c r="N760" s="136"/>
      <c r="O760" s="136"/>
      <c r="P760" s="136"/>
      <c r="Q760" s="136"/>
    </row>
    <row r="761" spans="1:17">
      <c r="A761" s="136"/>
      <c r="B761" s="136"/>
      <c r="C761" s="136"/>
      <c r="D761" s="136"/>
      <c r="E761" s="136"/>
      <c r="F761" s="136"/>
      <c r="G761" s="136"/>
      <c r="H761" s="136"/>
      <c r="I761" s="136"/>
      <c r="J761" s="136"/>
      <c r="K761" s="136"/>
      <c r="L761" s="136"/>
      <c r="M761" s="136"/>
      <c r="N761" s="136"/>
      <c r="O761" s="136"/>
      <c r="P761" s="136"/>
      <c r="Q761" s="136"/>
    </row>
    <row r="762" spans="1:17">
      <c r="A762" s="136"/>
      <c r="B762" s="136"/>
      <c r="C762" s="136"/>
      <c r="D762" s="136"/>
      <c r="E762" s="136"/>
      <c r="F762" s="136"/>
      <c r="G762" s="136"/>
      <c r="H762" s="136"/>
      <c r="I762" s="136"/>
      <c r="J762" s="136"/>
      <c r="K762" s="136"/>
      <c r="L762" s="136"/>
      <c r="M762" s="136"/>
      <c r="N762" s="136"/>
      <c r="O762" s="136"/>
      <c r="P762" s="136"/>
      <c r="Q762" s="136"/>
    </row>
    <row r="763" spans="1:17">
      <c r="A763" s="136"/>
      <c r="B763" s="136"/>
      <c r="C763" s="136"/>
      <c r="D763" s="136"/>
      <c r="E763" s="136"/>
      <c r="F763" s="136"/>
      <c r="G763" s="136"/>
      <c r="H763" s="136"/>
      <c r="I763" s="136"/>
      <c r="J763" s="136"/>
      <c r="K763" s="136"/>
      <c r="L763" s="136"/>
      <c r="M763" s="136"/>
      <c r="N763" s="136"/>
      <c r="O763" s="136"/>
      <c r="P763" s="136"/>
      <c r="Q763" s="136"/>
    </row>
    <row r="764" spans="1:17">
      <c r="A764" s="136"/>
      <c r="B764" s="136"/>
      <c r="C764" s="136"/>
      <c r="D764" s="136"/>
      <c r="E764" s="136"/>
      <c r="F764" s="136"/>
      <c r="G764" s="136"/>
      <c r="H764" s="136"/>
      <c r="I764" s="136"/>
      <c r="J764" s="136"/>
      <c r="K764" s="136"/>
      <c r="L764" s="136"/>
      <c r="M764" s="136"/>
      <c r="N764" s="136"/>
      <c r="O764" s="136"/>
      <c r="P764" s="136"/>
      <c r="Q764" s="136"/>
    </row>
    <row r="765" spans="1:17">
      <c r="A765" s="136"/>
      <c r="B765" s="136"/>
      <c r="C765" s="136"/>
      <c r="D765" s="136"/>
      <c r="E765" s="136"/>
      <c r="F765" s="136"/>
      <c r="G765" s="136"/>
      <c r="H765" s="136"/>
      <c r="I765" s="136"/>
      <c r="J765" s="136"/>
      <c r="K765" s="136"/>
      <c r="L765" s="136"/>
      <c r="M765" s="136"/>
      <c r="N765" s="136"/>
      <c r="O765" s="136"/>
      <c r="P765" s="136"/>
      <c r="Q765" s="136"/>
    </row>
    <row r="766" spans="1:17">
      <c r="A766" s="136"/>
      <c r="B766" s="136"/>
      <c r="C766" s="136"/>
      <c r="D766" s="136"/>
      <c r="E766" s="136"/>
      <c r="F766" s="136"/>
      <c r="G766" s="136"/>
      <c r="H766" s="136"/>
      <c r="I766" s="136"/>
      <c r="J766" s="136"/>
      <c r="K766" s="136"/>
      <c r="L766" s="136"/>
      <c r="M766" s="136"/>
      <c r="N766" s="136"/>
      <c r="O766" s="136"/>
      <c r="P766" s="136"/>
      <c r="Q766" s="136"/>
    </row>
    <row r="767" spans="1:17">
      <c r="A767" s="136"/>
      <c r="B767" s="136"/>
      <c r="C767" s="136"/>
      <c r="D767" s="136"/>
      <c r="E767" s="136"/>
      <c r="F767" s="136"/>
      <c r="G767" s="136"/>
      <c r="H767" s="136"/>
      <c r="I767" s="136"/>
      <c r="J767" s="136"/>
      <c r="K767" s="136"/>
      <c r="L767" s="136"/>
      <c r="M767" s="136"/>
      <c r="N767" s="136"/>
      <c r="O767" s="136"/>
      <c r="P767" s="136"/>
      <c r="Q767" s="136"/>
    </row>
    <row r="768" spans="1:17">
      <c r="A768" s="136"/>
      <c r="B768" s="136"/>
      <c r="C768" s="136"/>
      <c r="D768" s="136"/>
      <c r="E768" s="136"/>
      <c r="F768" s="136"/>
      <c r="G768" s="136"/>
      <c r="H768" s="136"/>
      <c r="I768" s="136"/>
      <c r="J768" s="136"/>
      <c r="K768" s="136"/>
      <c r="L768" s="136"/>
      <c r="M768" s="136"/>
      <c r="N768" s="136"/>
      <c r="O768" s="136"/>
      <c r="P768" s="136"/>
      <c r="Q768" s="136"/>
    </row>
    <row r="769" spans="1:17">
      <c r="A769" s="136"/>
      <c r="B769" s="136"/>
      <c r="C769" s="136"/>
      <c r="D769" s="136"/>
      <c r="E769" s="136"/>
      <c r="F769" s="136"/>
      <c r="G769" s="136"/>
      <c r="H769" s="136"/>
      <c r="I769" s="136"/>
      <c r="J769" s="136"/>
      <c r="K769" s="136"/>
      <c r="L769" s="136"/>
      <c r="M769" s="136"/>
      <c r="N769" s="136"/>
      <c r="O769" s="136"/>
      <c r="P769" s="136"/>
      <c r="Q769" s="136"/>
    </row>
    <row r="770" spans="1:17">
      <c r="A770" s="136"/>
      <c r="B770" s="136"/>
      <c r="C770" s="136"/>
      <c r="D770" s="136"/>
      <c r="E770" s="136"/>
      <c r="F770" s="136"/>
      <c r="G770" s="136"/>
      <c r="H770" s="136"/>
      <c r="I770" s="136"/>
      <c r="J770" s="136"/>
      <c r="K770" s="136"/>
      <c r="L770" s="136"/>
      <c r="M770" s="136"/>
      <c r="N770" s="136"/>
      <c r="O770" s="136"/>
      <c r="P770" s="136"/>
      <c r="Q770" s="136"/>
    </row>
    <row r="771" spans="1:17">
      <c r="A771" s="136"/>
      <c r="B771" s="136"/>
      <c r="C771" s="136"/>
      <c r="D771" s="136"/>
      <c r="E771" s="136"/>
      <c r="F771" s="136"/>
      <c r="G771" s="136"/>
      <c r="H771" s="136"/>
      <c r="I771" s="136"/>
      <c r="J771" s="136"/>
      <c r="K771" s="136"/>
      <c r="L771" s="136"/>
      <c r="M771" s="136"/>
      <c r="N771" s="136"/>
      <c r="O771" s="136"/>
      <c r="P771" s="136"/>
      <c r="Q771" s="136"/>
    </row>
    <row r="772" spans="1:17">
      <c r="A772" s="136"/>
      <c r="B772" s="136"/>
      <c r="C772" s="136"/>
      <c r="D772" s="136"/>
      <c r="E772" s="136"/>
      <c r="F772" s="136"/>
      <c r="G772" s="136"/>
      <c r="H772" s="136"/>
      <c r="I772" s="136"/>
      <c r="J772" s="136"/>
      <c r="K772" s="136"/>
      <c r="L772" s="136"/>
      <c r="M772" s="136"/>
      <c r="N772" s="136"/>
      <c r="O772" s="136"/>
      <c r="P772" s="136"/>
      <c r="Q772" s="136"/>
    </row>
    <row r="773" spans="1:17">
      <c r="A773" s="136"/>
      <c r="B773" s="136"/>
      <c r="C773" s="136"/>
      <c r="D773" s="136"/>
      <c r="E773" s="136"/>
      <c r="F773" s="136"/>
      <c r="G773" s="136"/>
      <c r="H773" s="136"/>
      <c r="I773" s="136"/>
      <c r="J773" s="136"/>
      <c r="K773" s="136"/>
      <c r="L773" s="136"/>
      <c r="M773" s="136"/>
      <c r="N773" s="136"/>
      <c r="O773" s="136"/>
      <c r="P773" s="136"/>
      <c r="Q773" s="136"/>
    </row>
    <row r="774" spans="1:17">
      <c r="A774" s="136"/>
      <c r="B774" s="136"/>
      <c r="C774" s="136"/>
      <c r="D774" s="136"/>
      <c r="E774" s="136"/>
      <c r="F774" s="136"/>
      <c r="G774" s="136"/>
      <c r="H774" s="136"/>
      <c r="I774" s="136"/>
      <c r="J774" s="136"/>
      <c r="K774" s="136"/>
      <c r="L774" s="136"/>
      <c r="M774" s="136"/>
      <c r="N774" s="136"/>
      <c r="O774" s="136"/>
      <c r="P774" s="136"/>
      <c r="Q774" s="136"/>
    </row>
    <row r="775" spans="1:17">
      <c r="A775" s="136"/>
      <c r="B775" s="136"/>
      <c r="C775" s="136"/>
      <c r="D775" s="136"/>
      <c r="E775" s="136"/>
      <c r="F775" s="136"/>
      <c r="G775" s="136"/>
      <c r="H775" s="136"/>
      <c r="I775" s="136"/>
      <c r="J775" s="136"/>
      <c r="K775" s="136"/>
      <c r="L775" s="136"/>
      <c r="M775" s="136"/>
      <c r="N775" s="136"/>
      <c r="O775" s="136"/>
      <c r="P775" s="136"/>
      <c r="Q775" s="136"/>
    </row>
    <row r="776" spans="1:17">
      <c r="A776" s="136"/>
      <c r="B776" s="136"/>
      <c r="C776" s="136"/>
      <c r="D776" s="136"/>
      <c r="E776" s="136"/>
      <c r="F776" s="136"/>
      <c r="G776" s="136"/>
      <c r="H776" s="136"/>
      <c r="I776" s="136"/>
      <c r="J776" s="136"/>
      <c r="K776" s="136"/>
      <c r="L776" s="136"/>
      <c r="M776" s="136"/>
      <c r="N776" s="136"/>
      <c r="O776" s="136"/>
      <c r="P776" s="136"/>
      <c r="Q776" s="136"/>
    </row>
    <row r="777" spans="1:17">
      <c r="A777" s="136"/>
      <c r="B777" s="136"/>
      <c r="C777" s="136"/>
      <c r="D777" s="136"/>
      <c r="E777" s="136"/>
      <c r="F777" s="136"/>
      <c r="G777" s="136"/>
      <c r="H777" s="136"/>
      <c r="I777" s="136"/>
      <c r="J777" s="136"/>
      <c r="K777" s="136"/>
      <c r="L777" s="136"/>
      <c r="M777" s="136"/>
      <c r="N777" s="136"/>
      <c r="O777" s="136"/>
      <c r="P777" s="136"/>
      <c r="Q777" s="136"/>
    </row>
    <row r="778" spans="1:17">
      <c r="A778" s="136"/>
      <c r="B778" s="136"/>
      <c r="C778" s="136"/>
      <c r="D778" s="136"/>
      <c r="E778" s="136"/>
      <c r="F778" s="136"/>
      <c r="G778" s="136"/>
      <c r="H778" s="136"/>
      <c r="I778" s="136"/>
      <c r="J778" s="136"/>
      <c r="K778" s="136"/>
      <c r="L778" s="136"/>
      <c r="M778" s="136"/>
      <c r="N778" s="136"/>
      <c r="O778" s="136"/>
      <c r="P778" s="136"/>
      <c r="Q778" s="136"/>
    </row>
    <row r="779" spans="1:17">
      <c r="A779" s="136"/>
      <c r="B779" s="136"/>
      <c r="C779" s="136"/>
      <c r="D779" s="136"/>
      <c r="E779" s="136"/>
      <c r="F779" s="136"/>
      <c r="G779" s="136"/>
      <c r="H779" s="136"/>
      <c r="I779" s="136"/>
      <c r="J779" s="136"/>
      <c r="K779" s="136"/>
      <c r="L779" s="136"/>
      <c r="M779" s="136"/>
      <c r="N779" s="136"/>
      <c r="O779" s="136"/>
      <c r="P779" s="136"/>
      <c r="Q779" s="136"/>
    </row>
    <row r="780" spans="1:17">
      <c r="A780" s="136"/>
      <c r="B780" s="136"/>
      <c r="C780" s="136"/>
      <c r="D780" s="136"/>
      <c r="E780" s="136"/>
      <c r="F780" s="136"/>
      <c r="G780" s="136"/>
      <c r="H780" s="136"/>
      <c r="I780" s="136"/>
      <c r="J780" s="136"/>
      <c r="K780" s="136"/>
      <c r="L780" s="136"/>
      <c r="M780" s="136"/>
      <c r="N780" s="136"/>
      <c r="O780" s="136"/>
      <c r="P780" s="136"/>
      <c r="Q780" s="136"/>
    </row>
    <row r="781" spans="1:17">
      <c r="A781" s="136"/>
      <c r="B781" s="136"/>
      <c r="C781" s="136"/>
      <c r="D781" s="136"/>
      <c r="E781" s="136"/>
      <c r="F781" s="136"/>
      <c r="G781" s="136"/>
      <c r="H781" s="136"/>
      <c r="I781" s="136"/>
      <c r="J781" s="136"/>
      <c r="K781" s="136"/>
      <c r="L781" s="136"/>
      <c r="M781" s="136"/>
      <c r="N781" s="136"/>
      <c r="O781" s="136"/>
      <c r="P781" s="136"/>
      <c r="Q781" s="136"/>
    </row>
    <row r="782" spans="1:17">
      <c r="A782" s="136"/>
      <c r="B782" s="136"/>
      <c r="C782" s="136"/>
      <c r="D782" s="136"/>
      <c r="E782" s="136"/>
      <c r="F782" s="136"/>
      <c r="G782" s="136"/>
      <c r="H782" s="136"/>
      <c r="I782" s="136"/>
      <c r="J782" s="136"/>
      <c r="K782" s="136"/>
      <c r="L782" s="136"/>
      <c r="M782" s="136"/>
      <c r="N782" s="136"/>
      <c r="O782" s="136"/>
      <c r="P782" s="136"/>
      <c r="Q782" s="136"/>
    </row>
    <row r="783" spans="1:17">
      <c r="A783" s="136"/>
      <c r="B783" s="136"/>
      <c r="C783" s="136"/>
      <c r="D783" s="136"/>
      <c r="E783" s="136"/>
      <c r="F783" s="136"/>
      <c r="G783" s="136"/>
      <c r="H783" s="136"/>
      <c r="I783" s="136"/>
      <c r="J783" s="136"/>
      <c r="K783" s="136"/>
      <c r="L783" s="136"/>
      <c r="M783" s="136"/>
      <c r="N783" s="136"/>
      <c r="O783" s="136"/>
      <c r="P783" s="136"/>
      <c r="Q783" s="136"/>
    </row>
    <row r="784" spans="1:17">
      <c r="A784" s="136"/>
      <c r="B784" s="136"/>
      <c r="C784" s="136"/>
      <c r="D784" s="136"/>
      <c r="E784" s="136"/>
      <c r="F784" s="136"/>
      <c r="G784" s="136"/>
      <c r="H784" s="136"/>
      <c r="I784" s="136"/>
      <c r="J784" s="136"/>
      <c r="K784" s="136"/>
      <c r="L784" s="136"/>
      <c r="M784" s="136"/>
      <c r="N784" s="136"/>
      <c r="O784" s="136"/>
      <c r="P784" s="136"/>
      <c r="Q784" s="136"/>
    </row>
    <row r="785" spans="1:17">
      <c r="A785" s="136"/>
      <c r="B785" s="136"/>
      <c r="C785" s="136"/>
      <c r="D785" s="136"/>
      <c r="E785" s="136"/>
      <c r="F785" s="136"/>
      <c r="G785" s="136"/>
      <c r="H785" s="136"/>
      <c r="I785" s="136"/>
      <c r="J785" s="136"/>
      <c r="K785" s="136"/>
      <c r="L785" s="136"/>
      <c r="M785" s="136"/>
      <c r="N785" s="136"/>
      <c r="O785" s="136"/>
      <c r="P785" s="136"/>
      <c r="Q785" s="136"/>
    </row>
    <row r="786" spans="1:17">
      <c r="A786" s="136"/>
      <c r="B786" s="136"/>
      <c r="C786" s="136"/>
      <c r="D786" s="136"/>
      <c r="E786" s="136"/>
      <c r="F786" s="136"/>
      <c r="G786" s="136"/>
      <c r="H786" s="136"/>
      <c r="I786" s="136"/>
      <c r="J786" s="136"/>
      <c r="K786" s="136"/>
      <c r="L786" s="136"/>
      <c r="M786" s="136"/>
      <c r="N786" s="136"/>
      <c r="O786" s="136"/>
      <c r="P786" s="136"/>
      <c r="Q786" s="136"/>
    </row>
    <row r="787" spans="1:17">
      <c r="A787" s="136"/>
      <c r="B787" s="136"/>
      <c r="C787" s="136"/>
      <c r="D787" s="136"/>
      <c r="E787" s="136"/>
      <c r="F787" s="136"/>
      <c r="G787" s="136"/>
      <c r="H787" s="136"/>
      <c r="I787" s="136"/>
      <c r="J787" s="136"/>
      <c r="K787" s="136"/>
      <c r="L787" s="136"/>
      <c r="M787" s="136"/>
      <c r="N787" s="136"/>
      <c r="O787" s="136"/>
      <c r="P787" s="136"/>
      <c r="Q787" s="136"/>
    </row>
    <row r="788" spans="1:17">
      <c r="A788" s="136"/>
      <c r="B788" s="136"/>
      <c r="C788" s="136"/>
      <c r="D788" s="136"/>
      <c r="E788" s="136"/>
      <c r="F788" s="136"/>
      <c r="G788" s="136"/>
      <c r="H788" s="136"/>
      <c r="I788" s="136"/>
      <c r="J788" s="136"/>
      <c r="K788" s="136"/>
      <c r="L788" s="136"/>
      <c r="M788" s="136"/>
      <c r="N788" s="136"/>
      <c r="O788" s="136"/>
      <c r="P788" s="136"/>
      <c r="Q788" s="136"/>
    </row>
    <row r="789" spans="1:17">
      <c r="A789" s="136"/>
      <c r="B789" s="136"/>
      <c r="C789" s="136"/>
      <c r="D789" s="136"/>
      <c r="E789" s="136"/>
      <c r="F789" s="136"/>
      <c r="G789" s="136"/>
      <c r="H789" s="136"/>
      <c r="I789" s="136"/>
      <c r="J789" s="136"/>
      <c r="K789" s="136"/>
      <c r="L789" s="136"/>
      <c r="M789" s="136"/>
      <c r="N789" s="136"/>
      <c r="O789" s="136"/>
      <c r="P789" s="136"/>
      <c r="Q789" s="136"/>
    </row>
    <row r="790" spans="1:17">
      <c r="A790" s="136"/>
      <c r="B790" s="136"/>
      <c r="C790" s="136"/>
      <c r="D790" s="136"/>
      <c r="E790" s="136"/>
      <c r="F790" s="136"/>
      <c r="G790" s="136"/>
      <c r="H790" s="136"/>
      <c r="I790" s="136"/>
      <c r="J790" s="136"/>
      <c r="K790" s="136"/>
      <c r="L790" s="136"/>
      <c r="M790" s="136"/>
      <c r="N790" s="136"/>
      <c r="O790" s="136"/>
      <c r="P790" s="136"/>
      <c r="Q790" s="136"/>
    </row>
    <row r="791" spans="1:17">
      <c r="A791" s="136"/>
      <c r="B791" s="136"/>
      <c r="C791" s="136"/>
      <c r="D791" s="136"/>
      <c r="E791" s="136"/>
      <c r="F791" s="136"/>
      <c r="G791" s="136"/>
      <c r="H791" s="136"/>
      <c r="I791" s="136"/>
      <c r="J791" s="136"/>
      <c r="K791" s="136"/>
      <c r="L791" s="136"/>
      <c r="M791" s="136"/>
      <c r="N791" s="136"/>
      <c r="O791" s="136"/>
      <c r="P791" s="136"/>
      <c r="Q791" s="136"/>
    </row>
    <row r="792" spans="1:17">
      <c r="A792" s="136"/>
      <c r="B792" s="136"/>
      <c r="C792" s="136"/>
      <c r="D792" s="136"/>
      <c r="E792" s="136"/>
      <c r="F792" s="136"/>
      <c r="G792" s="136"/>
      <c r="H792" s="136"/>
      <c r="I792" s="136"/>
      <c r="J792" s="136"/>
      <c r="K792" s="136"/>
      <c r="L792" s="136"/>
      <c r="M792" s="136"/>
      <c r="N792" s="136"/>
      <c r="O792" s="136"/>
      <c r="P792" s="136"/>
      <c r="Q792" s="136"/>
    </row>
    <row r="793" spans="1:17">
      <c r="A793" s="136"/>
      <c r="B793" s="136"/>
      <c r="C793" s="136"/>
      <c r="D793" s="136"/>
      <c r="E793" s="136"/>
      <c r="F793" s="136"/>
      <c r="G793" s="136"/>
      <c r="H793" s="136"/>
      <c r="I793" s="136"/>
      <c r="J793" s="136"/>
      <c r="K793" s="136"/>
      <c r="L793" s="136"/>
      <c r="M793" s="136"/>
      <c r="N793" s="136"/>
      <c r="O793" s="136"/>
      <c r="P793" s="136"/>
      <c r="Q793" s="136"/>
    </row>
    <row r="794" spans="1:17">
      <c r="A794" s="136"/>
      <c r="B794" s="136"/>
      <c r="C794" s="136"/>
      <c r="D794" s="136"/>
      <c r="E794" s="136"/>
      <c r="F794" s="136"/>
      <c r="G794" s="136"/>
      <c r="H794" s="136"/>
      <c r="I794" s="136"/>
      <c r="J794" s="136"/>
      <c r="K794" s="136"/>
      <c r="L794" s="136"/>
      <c r="M794" s="136"/>
      <c r="N794" s="136"/>
      <c r="O794" s="136"/>
      <c r="P794" s="136"/>
      <c r="Q794" s="136"/>
    </row>
    <row r="795" spans="1:17">
      <c r="A795" s="136"/>
      <c r="B795" s="136"/>
      <c r="C795" s="136"/>
      <c r="D795" s="136"/>
      <c r="E795" s="136"/>
      <c r="F795" s="136"/>
      <c r="G795" s="136"/>
      <c r="H795" s="136"/>
      <c r="I795" s="136"/>
      <c r="J795" s="136"/>
      <c r="K795" s="136"/>
      <c r="L795" s="136"/>
      <c r="M795" s="136"/>
      <c r="N795" s="136"/>
      <c r="O795" s="136"/>
      <c r="P795" s="136"/>
      <c r="Q795" s="136"/>
    </row>
    <row r="796" spans="1:17">
      <c r="A796" s="136"/>
      <c r="B796" s="136"/>
      <c r="C796" s="136"/>
      <c r="D796" s="136"/>
      <c r="E796" s="136"/>
      <c r="F796" s="136"/>
      <c r="G796" s="136"/>
      <c r="H796" s="136"/>
      <c r="I796" s="136"/>
      <c r="J796" s="136"/>
      <c r="K796" s="136"/>
      <c r="L796" s="136"/>
      <c r="M796" s="136"/>
      <c r="N796" s="136"/>
      <c r="O796" s="136"/>
      <c r="P796" s="136"/>
      <c r="Q796" s="136"/>
    </row>
    <row r="797" spans="1:17">
      <c r="A797" s="136"/>
      <c r="B797" s="136"/>
      <c r="C797" s="136"/>
      <c r="D797" s="136"/>
      <c r="E797" s="136"/>
      <c r="F797" s="136"/>
      <c r="G797" s="136"/>
      <c r="H797" s="136"/>
      <c r="I797" s="136"/>
      <c r="J797" s="136"/>
      <c r="K797" s="136"/>
      <c r="L797" s="136"/>
      <c r="M797" s="136"/>
      <c r="N797" s="136"/>
      <c r="O797" s="136"/>
      <c r="P797" s="136"/>
      <c r="Q797" s="136"/>
    </row>
    <row r="798" spans="1:17">
      <c r="A798" s="136"/>
      <c r="B798" s="136"/>
      <c r="C798" s="136"/>
      <c r="D798" s="136"/>
      <c r="E798" s="136"/>
      <c r="F798" s="136"/>
      <c r="G798" s="136"/>
      <c r="H798" s="136"/>
      <c r="I798" s="136"/>
      <c r="J798" s="136"/>
      <c r="K798" s="136"/>
      <c r="L798" s="136"/>
      <c r="M798" s="136"/>
      <c r="N798" s="136"/>
      <c r="O798" s="136"/>
      <c r="P798" s="136"/>
      <c r="Q798" s="136"/>
    </row>
    <row r="799" spans="1:17">
      <c r="A799" s="136"/>
      <c r="B799" s="136"/>
      <c r="C799" s="136"/>
      <c r="D799" s="136"/>
      <c r="E799" s="136"/>
      <c r="F799" s="136"/>
      <c r="G799" s="136"/>
      <c r="H799" s="136"/>
      <c r="I799" s="136"/>
      <c r="J799" s="136"/>
      <c r="K799" s="136"/>
      <c r="L799" s="136"/>
      <c r="M799" s="136"/>
      <c r="N799" s="136"/>
      <c r="O799" s="136"/>
      <c r="P799" s="136"/>
      <c r="Q799" s="136"/>
    </row>
    <row r="800" spans="1:17">
      <c r="A800" s="136"/>
      <c r="B800" s="136"/>
      <c r="C800" s="136"/>
      <c r="D800" s="136"/>
      <c r="E800" s="136"/>
      <c r="F800" s="136"/>
      <c r="G800" s="136"/>
      <c r="H800" s="136"/>
      <c r="I800" s="136"/>
      <c r="J800" s="136"/>
      <c r="K800" s="136"/>
      <c r="L800" s="136"/>
      <c r="M800" s="136"/>
      <c r="N800" s="136"/>
      <c r="O800" s="136"/>
      <c r="P800" s="136"/>
      <c r="Q800" s="136"/>
    </row>
    <row r="801" spans="1:17">
      <c r="A801" s="136"/>
      <c r="B801" s="136"/>
      <c r="C801" s="136"/>
      <c r="D801" s="136"/>
      <c r="E801" s="136"/>
      <c r="F801" s="136"/>
      <c r="G801" s="136"/>
      <c r="H801" s="136"/>
      <c r="I801" s="136"/>
      <c r="J801" s="136"/>
      <c r="K801" s="136"/>
      <c r="L801" s="136"/>
      <c r="M801" s="136"/>
      <c r="N801" s="136"/>
      <c r="O801" s="136"/>
      <c r="P801" s="136"/>
      <c r="Q801" s="136"/>
    </row>
    <row r="802" spans="1:17">
      <c r="A802" s="136"/>
      <c r="B802" s="136"/>
      <c r="C802" s="136"/>
      <c r="D802" s="136"/>
      <c r="E802" s="136"/>
      <c r="F802" s="136"/>
      <c r="G802" s="136"/>
      <c r="H802" s="136"/>
      <c r="I802" s="136"/>
      <c r="J802" s="136"/>
      <c r="K802" s="136"/>
      <c r="L802" s="136"/>
      <c r="M802" s="136"/>
      <c r="N802" s="136"/>
      <c r="O802" s="136"/>
      <c r="P802" s="136"/>
      <c r="Q802" s="136"/>
    </row>
    <row r="803" spans="1:17">
      <c r="A803" s="136"/>
      <c r="B803" s="136"/>
      <c r="C803" s="136"/>
      <c r="D803" s="136"/>
      <c r="E803" s="136"/>
      <c r="F803" s="136"/>
      <c r="G803" s="136"/>
      <c r="H803" s="136"/>
      <c r="I803" s="136"/>
      <c r="J803" s="136"/>
      <c r="K803" s="136"/>
      <c r="L803" s="136"/>
      <c r="M803" s="136"/>
      <c r="N803" s="136"/>
      <c r="O803" s="136"/>
      <c r="P803" s="136"/>
      <c r="Q803" s="136"/>
    </row>
    <row r="804" spans="1:17">
      <c r="A804" s="136"/>
      <c r="B804" s="136"/>
      <c r="C804" s="136"/>
      <c r="D804" s="136"/>
      <c r="E804" s="136"/>
      <c r="F804" s="136"/>
      <c r="G804" s="136"/>
      <c r="H804" s="136"/>
      <c r="I804" s="136"/>
      <c r="J804" s="136"/>
      <c r="K804" s="136"/>
      <c r="L804" s="136"/>
      <c r="M804" s="136"/>
      <c r="N804" s="136"/>
      <c r="O804" s="136"/>
      <c r="P804" s="136"/>
      <c r="Q804" s="136"/>
    </row>
    <row r="805" spans="1:17">
      <c r="A805" s="136"/>
      <c r="B805" s="136"/>
      <c r="C805" s="136"/>
      <c r="D805" s="136"/>
      <c r="E805" s="136"/>
      <c r="F805" s="136"/>
      <c r="G805" s="136"/>
      <c r="H805" s="136"/>
      <c r="I805" s="136"/>
      <c r="J805" s="136"/>
      <c r="K805" s="136"/>
      <c r="L805" s="136"/>
      <c r="M805" s="136"/>
      <c r="N805" s="136"/>
      <c r="O805" s="136"/>
      <c r="P805" s="136"/>
      <c r="Q805" s="136"/>
    </row>
    <row r="806" spans="1:17">
      <c r="A806" s="136"/>
      <c r="B806" s="136"/>
      <c r="C806" s="136"/>
      <c r="D806" s="136"/>
      <c r="E806" s="136"/>
      <c r="F806" s="136"/>
      <c r="G806" s="136"/>
      <c r="H806" s="136"/>
      <c r="I806" s="136"/>
      <c r="J806" s="136"/>
      <c r="K806" s="136"/>
      <c r="L806" s="136"/>
      <c r="M806" s="136"/>
      <c r="N806" s="136"/>
      <c r="O806" s="136"/>
      <c r="P806" s="136"/>
      <c r="Q806" s="136"/>
    </row>
    <row r="807" spans="1:17">
      <c r="A807" s="136"/>
      <c r="B807" s="136"/>
      <c r="C807" s="136"/>
      <c r="D807" s="136"/>
      <c r="E807" s="136"/>
      <c r="F807" s="136"/>
      <c r="G807" s="136"/>
      <c r="H807" s="136"/>
      <c r="I807" s="136"/>
      <c r="J807" s="136"/>
      <c r="K807" s="136"/>
      <c r="L807" s="136"/>
      <c r="M807" s="136"/>
      <c r="N807" s="136"/>
      <c r="O807" s="136"/>
      <c r="P807" s="136"/>
      <c r="Q807" s="136"/>
    </row>
    <row r="808" spans="1:17">
      <c r="A808" s="136"/>
      <c r="B808" s="136"/>
      <c r="C808" s="136"/>
      <c r="D808" s="136"/>
      <c r="E808" s="136"/>
      <c r="F808" s="136"/>
      <c r="G808" s="136"/>
      <c r="H808" s="136"/>
      <c r="I808" s="136"/>
      <c r="J808" s="136"/>
      <c r="K808" s="136"/>
      <c r="L808" s="136"/>
      <c r="M808" s="136"/>
      <c r="N808" s="136"/>
      <c r="O808" s="136"/>
      <c r="P808" s="136"/>
      <c r="Q808" s="136"/>
    </row>
    <row r="809" spans="1:17">
      <c r="A809" s="136"/>
      <c r="B809" s="136"/>
      <c r="C809" s="136"/>
      <c r="D809" s="136"/>
      <c r="E809" s="136"/>
      <c r="F809" s="136"/>
      <c r="G809" s="136"/>
      <c r="H809" s="136"/>
      <c r="I809" s="136"/>
      <c r="J809" s="136"/>
      <c r="K809" s="136"/>
      <c r="L809" s="136"/>
      <c r="M809" s="136"/>
      <c r="N809" s="136"/>
      <c r="O809" s="136"/>
      <c r="P809" s="136"/>
      <c r="Q809" s="136"/>
    </row>
    <row r="810" spans="1:17">
      <c r="A810" s="136"/>
      <c r="B810" s="136"/>
      <c r="C810" s="136"/>
      <c r="D810" s="136"/>
      <c r="E810" s="136"/>
      <c r="F810" s="136"/>
      <c r="G810" s="136"/>
      <c r="H810" s="136"/>
      <c r="I810" s="136"/>
      <c r="J810" s="136"/>
      <c r="K810" s="136"/>
      <c r="L810" s="136"/>
      <c r="M810" s="136"/>
      <c r="N810" s="136"/>
      <c r="O810" s="136"/>
      <c r="P810" s="136"/>
      <c r="Q810" s="136"/>
    </row>
    <row r="811" spans="1:17">
      <c r="A811" s="136"/>
      <c r="B811" s="136"/>
      <c r="C811" s="136"/>
      <c r="D811" s="136"/>
      <c r="E811" s="136"/>
      <c r="F811" s="136"/>
      <c r="G811" s="136"/>
      <c r="H811" s="136"/>
      <c r="I811" s="136"/>
      <c r="J811" s="136"/>
      <c r="K811" s="136"/>
      <c r="L811" s="136"/>
      <c r="M811" s="136"/>
      <c r="N811" s="136"/>
      <c r="O811" s="136"/>
      <c r="P811" s="136"/>
      <c r="Q811" s="136"/>
    </row>
    <row r="812" spans="1:17">
      <c r="A812" s="136"/>
      <c r="B812" s="136"/>
      <c r="C812" s="136"/>
      <c r="D812" s="136"/>
      <c r="E812" s="136"/>
      <c r="F812" s="136"/>
      <c r="G812" s="136"/>
      <c r="H812" s="136"/>
      <c r="I812" s="136"/>
      <c r="J812" s="136"/>
      <c r="K812" s="136"/>
      <c r="L812" s="136"/>
      <c r="M812" s="136"/>
      <c r="N812" s="136"/>
      <c r="O812" s="136"/>
      <c r="P812" s="136"/>
      <c r="Q812" s="136"/>
    </row>
    <row r="813" spans="1:17">
      <c r="A813" s="136"/>
      <c r="B813" s="136"/>
      <c r="C813" s="136"/>
      <c r="D813" s="136"/>
      <c r="E813" s="136"/>
      <c r="F813" s="136"/>
      <c r="G813" s="136"/>
      <c r="H813" s="136"/>
      <c r="I813" s="136"/>
      <c r="J813" s="136"/>
      <c r="K813" s="136"/>
      <c r="L813" s="136"/>
      <c r="M813" s="136"/>
      <c r="N813" s="136"/>
      <c r="O813" s="136"/>
      <c r="P813" s="136"/>
      <c r="Q813" s="136"/>
    </row>
    <row r="814" spans="1:17">
      <c r="A814" s="136"/>
      <c r="B814" s="136"/>
      <c r="C814" s="136"/>
      <c r="D814" s="136"/>
      <c r="E814" s="136"/>
      <c r="F814" s="136"/>
      <c r="G814" s="136"/>
      <c r="H814" s="136"/>
      <c r="I814" s="136"/>
      <c r="J814" s="136"/>
      <c r="K814" s="136"/>
      <c r="L814" s="136"/>
      <c r="M814" s="136"/>
      <c r="N814" s="136"/>
      <c r="O814" s="136"/>
      <c r="P814" s="136"/>
      <c r="Q814" s="136"/>
    </row>
    <row r="815" spans="1:17">
      <c r="A815" s="136"/>
      <c r="B815" s="136"/>
      <c r="C815" s="136"/>
      <c r="D815" s="136"/>
      <c r="E815" s="136"/>
      <c r="F815" s="136"/>
      <c r="G815" s="136"/>
      <c r="H815" s="136"/>
      <c r="I815" s="136"/>
      <c r="J815" s="136"/>
      <c r="K815" s="136"/>
      <c r="L815" s="136"/>
      <c r="M815" s="136"/>
      <c r="N815" s="136"/>
      <c r="O815" s="136"/>
      <c r="P815" s="136"/>
      <c r="Q815" s="136"/>
    </row>
    <row r="816" spans="1:17">
      <c r="A816" s="136"/>
      <c r="B816" s="136"/>
      <c r="C816" s="136"/>
      <c r="D816" s="136"/>
      <c r="E816" s="136"/>
      <c r="F816" s="136"/>
      <c r="G816" s="136"/>
      <c r="H816" s="136"/>
      <c r="I816" s="136"/>
      <c r="J816" s="136"/>
      <c r="K816" s="136"/>
      <c r="L816" s="136"/>
      <c r="M816" s="136"/>
      <c r="N816" s="136"/>
      <c r="O816" s="136"/>
      <c r="P816" s="136"/>
      <c r="Q816" s="136"/>
    </row>
    <row r="817" spans="1:17">
      <c r="A817" s="136"/>
      <c r="B817" s="136"/>
      <c r="C817" s="136"/>
      <c r="D817" s="136"/>
      <c r="E817" s="136"/>
      <c r="F817" s="136"/>
      <c r="G817" s="136"/>
      <c r="H817" s="136"/>
      <c r="I817" s="136"/>
      <c r="J817" s="136"/>
      <c r="K817" s="136"/>
      <c r="L817" s="136"/>
      <c r="M817" s="136"/>
      <c r="N817" s="136"/>
      <c r="O817" s="136"/>
      <c r="P817" s="136"/>
      <c r="Q817" s="136"/>
    </row>
    <row r="818" spans="1:17">
      <c r="A818" s="136"/>
      <c r="B818" s="136"/>
      <c r="C818" s="136"/>
      <c r="D818" s="136"/>
      <c r="E818" s="136"/>
      <c r="F818" s="136"/>
      <c r="G818" s="136"/>
      <c r="H818" s="136"/>
      <c r="I818" s="136"/>
      <c r="J818" s="136"/>
      <c r="K818" s="136"/>
      <c r="L818" s="136"/>
      <c r="M818" s="136"/>
      <c r="N818" s="136"/>
      <c r="O818" s="136"/>
      <c r="P818" s="136"/>
      <c r="Q818" s="136"/>
    </row>
    <row r="819" spans="1:17">
      <c r="A819" s="136"/>
      <c r="B819" s="136"/>
      <c r="C819" s="136"/>
      <c r="D819" s="136"/>
      <c r="E819" s="136"/>
      <c r="F819" s="136"/>
      <c r="G819" s="136"/>
      <c r="H819" s="136"/>
      <c r="I819" s="136"/>
      <c r="J819" s="136"/>
      <c r="K819" s="136"/>
      <c r="L819" s="136"/>
      <c r="M819" s="136"/>
      <c r="N819" s="136"/>
      <c r="O819" s="136"/>
      <c r="P819" s="136"/>
      <c r="Q819" s="136"/>
    </row>
    <row r="820" spans="1:17">
      <c r="A820" s="136"/>
      <c r="B820" s="136"/>
      <c r="C820" s="136"/>
      <c r="D820" s="136"/>
      <c r="E820" s="136"/>
      <c r="F820" s="136"/>
      <c r="G820" s="136"/>
      <c r="H820" s="136"/>
      <c r="I820" s="136"/>
      <c r="J820" s="136"/>
      <c r="K820" s="136"/>
      <c r="L820" s="136"/>
      <c r="M820" s="136"/>
      <c r="N820" s="136"/>
      <c r="O820" s="136"/>
      <c r="P820" s="136"/>
      <c r="Q820" s="136"/>
    </row>
    <row r="821" spans="1:17">
      <c r="A821" s="136"/>
      <c r="B821" s="136"/>
      <c r="C821" s="136"/>
      <c r="D821" s="136"/>
      <c r="E821" s="136"/>
      <c r="F821" s="136"/>
      <c r="G821" s="136"/>
      <c r="H821" s="136"/>
      <c r="I821" s="136"/>
      <c r="J821" s="136"/>
      <c r="K821" s="136"/>
      <c r="L821" s="136"/>
      <c r="M821" s="136"/>
      <c r="N821" s="136"/>
      <c r="O821" s="136"/>
      <c r="P821" s="136"/>
      <c r="Q821" s="136"/>
    </row>
    <row r="822" spans="1:17">
      <c r="A822" s="136"/>
      <c r="B822" s="136"/>
      <c r="C822" s="136"/>
      <c r="D822" s="136"/>
      <c r="E822" s="136"/>
      <c r="F822" s="136"/>
      <c r="G822" s="136"/>
      <c r="H822" s="136"/>
      <c r="I822" s="136"/>
      <c r="J822" s="136"/>
      <c r="K822" s="136"/>
      <c r="L822" s="136"/>
      <c r="M822" s="136"/>
      <c r="N822" s="136"/>
      <c r="O822" s="136"/>
      <c r="P822" s="136"/>
      <c r="Q822" s="136"/>
    </row>
    <row r="823" spans="1:17">
      <c r="A823" s="136"/>
      <c r="B823" s="136"/>
      <c r="C823" s="136"/>
      <c r="D823" s="136"/>
      <c r="E823" s="136"/>
      <c r="F823" s="136"/>
      <c r="G823" s="136"/>
      <c r="H823" s="136"/>
      <c r="I823" s="136"/>
      <c r="J823" s="136"/>
      <c r="K823" s="136"/>
      <c r="L823" s="136"/>
      <c r="M823" s="136"/>
      <c r="N823" s="136"/>
      <c r="O823" s="136"/>
      <c r="P823" s="136"/>
      <c r="Q823" s="136"/>
    </row>
    <row r="824" spans="1:17">
      <c r="A824" s="136"/>
      <c r="B824" s="136"/>
      <c r="C824" s="136"/>
      <c r="D824" s="136"/>
      <c r="E824" s="136"/>
      <c r="F824" s="136"/>
      <c r="G824" s="136"/>
      <c r="H824" s="136"/>
      <c r="I824" s="136"/>
      <c r="J824" s="136"/>
      <c r="K824" s="136"/>
      <c r="L824" s="136"/>
      <c r="M824" s="136"/>
      <c r="N824" s="136"/>
      <c r="O824" s="136"/>
      <c r="P824" s="136"/>
      <c r="Q824" s="136"/>
    </row>
    <row r="825" spans="1:17">
      <c r="A825" s="136"/>
      <c r="B825" s="136"/>
      <c r="C825" s="136"/>
      <c r="D825" s="136"/>
      <c r="E825" s="136"/>
      <c r="F825" s="136"/>
      <c r="G825" s="136"/>
      <c r="H825" s="136"/>
      <c r="I825" s="136"/>
      <c r="J825" s="136"/>
      <c r="K825" s="136"/>
      <c r="L825" s="136"/>
      <c r="M825" s="136"/>
      <c r="N825" s="136"/>
      <c r="O825" s="136"/>
      <c r="P825" s="136"/>
      <c r="Q825" s="136"/>
    </row>
    <row r="826" spans="1:17">
      <c r="A826" s="136"/>
      <c r="B826" s="136"/>
      <c r="C826" s="136"/>
      <c r="D826" s="136"/>
      <c r="E826" s="136"/>
      <c r="F826" s="136"/>
      <c r="G826" s="136"/>
      <c r="H826" s="136"/>
      <c r="I826" s="136"/>
      <c r="J826" s="136"/>
      <c r="K826" s="136"/>
      <c r="L826" s="136"/>
      <c r="M826" s="136"/>
      <c r="N826" s="136"/>
      <c r="O826" s="136"/>
      <c r="P826" s="136"/>
      <c r="Q826" s="136"/>
    </row>
    <row r="827" spans="1:17">
      <c r="A827" s="136"/>
      <c r="B827" s="136"/>
      <c r="C827" s="136"/>
      <c r="D827" s="136"/>
      <c r="E827" s="136"/>
      <c r="F827" s="136"/>
      <c r="G827" s="136"/>
      <c r="H827" s="136"/>
      <c r="I827" s="136"/>
      <c r="J827" s="136"/>
      <c r="K827" s="136"/>
      <c r="L827" s="136"/>
      <c r="M827" s="136"/>
      <c r="N827" s="136"/>
      <c r="O827" s="136"/>
      <c r="P827" s="136"/>
      <c r="Q827" s="136"/>
    </row>
    <row r="828" spans="1:17">
      <c r="A828" s="136"/>
      <c r="B828" s="136"/>
      <c r="C828" s="136"/>
      <c r="D828" s="136"/>
      <c r="E828" s="136"/>
      <c r="F828" s="136"/>
      <c r="G828" s="136"/>
      <c r="H828" s="136"/>
      <c r="I828" s="136"/>
      <c r="J828" s="136"/>
      <c r="K828" s="136"/>
      <c r="L828" s="136"/>
      <c r="M828" s="136"/>
      <c r="N828" s="136"/>
      <c r="O828" s="136"/>
      <c r="P828" s="136"/>
      <c r="Q828" s="136"/>
    </row>
    <row r="829" spans="1:17">
      <c r="A829" s="136"/>
      <c r="B829" s="136"/>
      <c r="C829" s="136"/>
      <c r="D829" s="136"/>
      <c r="E829" s="136"/>
      <c r="F829" s="136"/>
      <c r="G829" s="136"/>
      <c r="H829" s="136"/>
      <c r="I829" s="136"/>
      <c r="J829" s="136"/>
      <c r="K829" s="136"/>
      <c r="L829" s="136"/>
      <c r="M829" s="136"/>
      <c r="N829" s="136"/>
      <c r="O829" s="136"/>
      <c r="P829" s="136"/>
      <c r="Q829" s="136"/>
    </row>
    <row r="830" spans="1:17">
      <c r="A830" s="136"/>
      <c r="B830" s="136"/>
      <c r="C830" s="136"/>
      <c r="D830" s="136"/>
      <c r="E830" s="136"/>
      <c r="F830" s="136"/>
      <c r="G830" s="136"/>
      <c r="H830" s="136"/>
      <c r="I830" s="136"/>
      <c r="J830" s="136"/>
      <c r="K830" s="136"/>
      <c r="L830" s="136"/>
      <c r="M830" s="136"/>
      <c r="N830" s="136"/>
      <c r="O830" s="136"/>
      <c r="P830" s="136"/>
      <c r="Q830" s="136"/>
    </row>
    <row r="831" spans="1:17">
      <c r="A831" s="136"/>
      <c r="B831" s="136"/>
      <c r="C831" s="136"/>
      <c r="D831" s="136"/>
      <c r="E831" s="136"/>
      <c r="F831" s="136"/>
      <c r="G831" s="136"/>
      <c r="H831" s="136"/>
      <c r="I831" s="136"/>
      <c r="J831" s="136"/>
      <c r="K831" s="136"/>
      <c r="L831" s="136"/>
      <c r="M831" s="136"/>
      <c r="N831" s="136"/>
      <c r="O831" s="136"/>
      <c r="P831" s="136"/>
      <c r="Q831" s="136"/>
    </row>
    <row r="832" spans="1:17">
      <c r="A832" s="136"/>
      <c r="B832" s="136"/>
      <c r="C832" s="136"/>
      <c r="D832" s="136"/>
      <c r="E832" s="136"/>
      <c r="F832" s="136"/>
      <c r="G832" s="136"/>
      <c r="H832" s="136"/>
      <c r="I832" s="136"/>
      <c r="J832" s="136"/>
      <c r="K832" s="136"/>
      <c r="L832" s="136"/>
      <c r="M832" s="136"/>
      <c r="N832" s="136"/>
      <c r="O832" s="136"/>
      <c r="P832" s="136"/>
      <c r="Q832" s="136"/>
    </row>
    <row r="833" spans="1:17">
      <c r="A833" s="136"/>
      <c r="B833" s="136"/>
      <c r="C833" s="136"/>
      <c r="D833" s="136"/>
      <c r="E833" s="136"/>
      <c r="F833" s="136"/>
      <c r="G833" s="136"/>
      <c r="H833" s="136"/>
      <c r="I833" s="136"/>
      <c r="J833" s="136"/>
      <c r="K833" s="136"/>
      <c r="L833" s="136"/>
      <c r="M833" s="136"/>
      <c r="N833" s="136"/>
      <c r="O833" s="136"/>
      <c r="P833" s="136"/>
      <c r="Q833" s="136"/>
    </row>
    <row r="834" spans="1:17">
      <c r="A834" s="136"/>
      <c r="B834" s="136"/>
      <c r="C834" s="136"/>
      <c r="D834" s="136"/>
      <c r="E834" s="136"/>
      <c r="F834" s="136"/>
      <c r="G834" s="136"/>
      <c r="H834" s="136"/>
      <c r="I834" s="136"/>
      <c r="J834" s="136"/>
      <c r="K834" s="136"/>
      <c r="L834" s="136"/>
      <c r="M834" s="136"/>
      <c r="N834" s="136"/>
      <c r="O834" s="136"/>
      <c r="P834" s="136"/>
      <c r="Q834" s="136"/>
    </row>
    <row r="835" spans="1:17">
      <c r="A835" s="136"/>
      <c r="B835" s="136"/>
      <c r="C835" s="136"/>
      <c r="D835" s="136"/>
      <c r="E835" s="136"/>
      <c r="F835" s="136"/>
      <c r="G835" s="136"/>
      <c r="H835" s="136"/>
      <c r="I835" s="136"/>
      <c r="J835" s="136"/>
      <c r="K835" s="136"/>
      <c r="L835" s="136"/>
      <c r="M835" s="136"/>
      <c r="N835" s="136"/>
      <c r="O835" s="136"/>
      <c r="P835" s="136"/>
      <c r="Q835" s="136"/>
    </row>
    <row r="836" spans="1:17">
      <c r="A836" s="136"/>
      <c r="B836" s="136"/>
      <c r="C836" s="136"/>
      <c r="D836" s="136"/>
      <c r="E836" s="136"/>
      <c r="F836" s="136"/>
      <c r="G836" s="136"/>
      <c r="H836" s="136"/>
      <c r="I836" s="136"/>
      <c r="J836" s="136"/>
      <c r="K836" s="136"/>
      <c r="L836" s="136"/>
      <c r="M836" s="136"/>
      <c r="N836" s="136"/>
      <c r="O836" s="136"/>
      <c r="P836" s="136"/>
      <c r="Q836" s="136"/>
    </row>
    <row r="837" spans="1:17">
      <c r="A837" s="136"/>
      <c r="B837" s="136"/>
      <c r="C837" s="136"/>
      <c r="D837" s="136"/>
      <c r="E837" s="136"/>
      <c r="F837" s="136"/>
      <c r="G837" s="136"/>
      <c r="H837" s="136"/>
      <c r="I837" s="136"/>
      <c r="J837" s="136"/>
      <c r="K837" s="136"/>
      <c r="L837" s="136"/>
      <c r="M837" s="136"/>
      <c r="N837" s="136"/>
      <c r="O837" s="136"/>
      <c r="P837" s="136"/>
      <c r="Q837" s="136"/>
    </row>
    <row r="838" spans="1:17">
      <c r="A838" s="136"/>
      <c r="B838" s="136"/>
      <c r="C838" s="136"/>
      <c r="D838" s="136"/>
      <c r="E838" s="136"/>
      <c r="F838" s="136"/>
      <c r="G838" s="136"/>
      <c r="H838" s="136"/>
      <c r="I838" s="136"/>
      <c r="J838" s="136"/>
      <c r="K838" s="136"/>
      <c r="L838" s="136"/>
      <c r="M838" s="136"/>
      <c r="N838" s="136"/>
      <c r="O838" s="136"/>
      <c r="P838" s="136"/>
      <c r="Q838" s="136"/>
    </row>
    <row r="839" spans="1:17">
      <c r="A839" s="136"/>
      <c r="B839" s="136"/>
      <c r="C839" s="136"/>
      <c r="D839" s="136"/>
      <c r="E839" s="136"/>
      <c r="F839" s="136"/>
      <c r="G839" s="136"/>
      <c r="H839" s="136"/>
      <c r="I839" s="136"/>
      <c r="J839" s="136"/>
      <c r="K839" s="136"/>
      <c r="L839" s="136"/>
      <c r="M839" s="136"/>
      <c r="N839" s="136"/>
      <c r="O839" s="136"/>
      <c r="P839" s="136"/>
      <c r="Q839" s="136"/>
    </row>
    <row r="840" spans="1:17">
      <c r="A840" s="136"/>
      <c r="B840" s="136"/>
      <c r="C840" s="136"/>
      <c r="D840" s="136"/>
      <c r="E840" s="136"/>
      <c r="F840" s="136"/>
      <c r="G840" s="136"/>
      <c r="H840" s="136"/>
      <c r="I840" s="136"/>
      <c r="J840" s="136"/>
      <c r="K840" s="136"/>
      <c r="L840" s="136"/>
      <c r="M840" s="136"/>
      <c r="N840" s="136"/>
      <c r="O840" s="136"/>
      <c r="P840" s="136"/>
      <c r="Q840" s="136"/>
    </row>
    <row r="841" spans="1:17">
      <c r="A841" s="136"/>
      <c r="B841" s="136"/>
      <c r="C841" s="136"/>
      <c r="D841" s="136"/>
      <c r="E841" s="136"/>
      <c r="F841" s="136"/>
      <c r="G841" s="136"/>
      <c r="H841" s="136"/>
      <c r="I841" s="136"/>
      <c r="J841" s="136"/>
      <c r="K841" s="136"/>
      <c r="L841" s="136"/>
      <c r="M841" s="136"/>
      <c r="N841" s="136"/>
      <c r="O841" s="136"/>
      <c r="P841" s="136"/>
      <c r="Q841" s="136"/>
    </row>
    <row r="842" spans="1:17">
      <c r="A842" s="136"/>
      <c r="B842" s="136"/>
      <c r="C842" s="136"/>
      <c r="D842" s="136"/>
      <c r="E842" s="136"/>
      <c r="F842" s="136"/>
      <c r="G842" s="136"/>
      <c r="H842" s="136"/>
      <c r="I842" s="136"/>
      <c r="J842" s="136"/>
      <c r="K842" s="136"/>
      <c r="L842" s="136"/>
      <c r="M842" s="136"/>
      <c r="N842" s="136"/>
      <c r="O842" s="136"/>
      <c r="P842" s="136"/>
      <c r="Q842" s="136"/>
    </row>
    <row r="843" spans="1:17">
      <c r="A843" s="136"/>
      <c r="B843" s="136"/>
      <c r="C843" s="136"/>
      <c r="D843" s="136"/>
      <c r="E843" s="136"/>
      <c r="F843" s="136"/>
      <c r="G843" s="136"/>
      <c r="H843" s="136"/>
      <c r="I843" s="136"/>
      <c r="J843" s="136"/>
      <c r="K843" s="136"/>
      <c r="L843" s="136"/>
      <c r="M843" s="136"/>
      <c r="N843" s="136"/>
      <c r="O843" s="136"/>
      <c r="P843" s="136"/>
      <c r="Q843" s="136"/>
    </row>
    <row r="844" spans="1:17">
      <c r="A844" s="136"/>
      <c r="B844" s="136"/>
      <c r="C844" s="136"/>
      <c r="D844" s="136"/>
      <c r="E844" s="136"/>
      <c r="F844" s="136"/>
      <c r="G844" s="136"/>
      <c r="H844" s="136"/>
      <c r="I844" s="136"/>
      <c r="J844" s="136"/>
      <c r="K844" s="136"/>
      <c r="L844" s="136"/>
      <c r="M844" s="136"/>
      <c r="N844" s="136"/>
      <c r="O844" s="136"/>
      <c r="P844" s="136"/>
      <c r="Q844" s="136"/>
    </row>
    <row r="845" spans="1:17">
      <c r="A845" s="136"/>
      <c r="B845" s="136"/>
      <c r="C845" s="136"/>
      <c r="D845" s="136"/>
      <c r="E845" s="136"/>
      <c r="F845" s="136"/>
      <c r="G845" s="136"/>
      <c r="H845" s="136"/>
      <c r="I845" s="136"/>
      <c r="J845" s="136"/>
      <c r="K845" s="136"/>
      <c r="L845" s="136"/>
      <c r="M845" s="136"/>
      <c r="N845" s="136"/>
      <c r="O845" s="136"/>
      <c r="P845" s="136"/>
      <c r="Q845" s="136"/>
    </row>
    <row r="846" spans="1:17">
      <c r="A846" s="136"/>
      <c r="B846" s="136"/>
      <c r="C846" s="136"/>
      <c r="D846" s="136"/>
      <c r="E846" s="136"/>
      <c r="F846" s="136"/>
      <c r="G846" s="136"/>
      <c r="H846" s="136"/>
      <c r="I846" s="136"/>
      <c r="J846" s="136"/>
      <c r="K846" s="136"/>
      <c r="L846" s="136"/>
      <c r="M846" s="136"/>
      <c r="N846" s="136"/>
      <c r="O846" s="136"/>
      <c r="P846" s="136"/>
      <c r="Q846" s="136"/>
    </row>
    <row r="847" spans="1:17">
      <c r="A847" s="136"/>
      <c r="B847" s="136"/>
      <c r="C847" s="136"/>
      <c r="D847" s="136"/>
      <c r="E847" s="136"/>
      <c r="F847" s="136"/>
      <c r="G847" s="136"/>
      <c r="H847" s="136"/>
      <c r="I847" s="136"/>
      <c r="J847" s="136"/>
      <c r="K847" s="136"/>
      <c r="L847" s="136"/>
      <c r="M847" s="136"/>
      <c r="N847" s="136"/>
      <c r="O847" s="136"/>
      <c r="P847" s="136"/>
      <c r="Q847" s="136"/>
    </row>
    <row r="848" spans="1:17">
      <c r="A848" s="136"/>
      <c r="B848" s="136"/>
      <c r="C848" s="136"/>
      <c r="D848" s="136"/>
      <c r="E848" s="136"/>
      <c r="F848" s="136"/>
      <c r="G848" s="136"/>
      <c r="H848" s="136"/>
      <c r="I848" s="136"/>
      <c r="J848" s="136"/>
      <c r="K848" s="136"/>
      <c r="L848" s="136"/>
      <c r="M848" s="136"/>
      <c r="N848" s="136"/>
      <c r="O848" s="136"/>
      <c r="P848" s="136"/>
      <c r="Q848" s="136"/>
    </row>
    <row r="849" spans="1:17">
      <c r="A849" s="136"/>
      <c r="B849" s="136"/>
      <c r="C849" s="136"/>
      <c r="D849" s="136"/>
      <c r="E849" s="136"/>
      <c r="F849" s="136"/>
      <c r="G849" s="136"/>
      <c r="H849" s="136"/>
      <c r="I849" s="136"/>
      <c r="J849" s="136"/>
      <c r="K849" s="136"/>
      <c r="L849" s="136"/>
      <c r="M849" s="136"/>
      <c r="N849" s="136"/>
      <c r="O849" s="136"/>
      <c r="P849" s="136"/>
      <c r="Q849" s="136"/>
    </row>
    <row r="850" spans="1:17">
      <c r="A850" s="136"/>
      <c r="B850" s="136"/>
      <c r="C850" s="136"/>
      <c r="D850" s="136"/>
      <c r="E850" s="136"/>
      <c r="F850" s="136"/>
      <c r="G850" s="136"/>
      <c r="H850" s="136"/>
      <c r="I850" s="136"/>
      <c r="J850" s="136"/>
      <c r="K850" s="136"/>
      <c r="L850" s="136"/>
      <c r="M850" s="136"/>
      <c r="N850" s="136"/>
      <c r="O850" s="136"/>
      <c r="P850" s="136"/>
      <c r="Q850" s="136"/>
    </row>
    <row r="851" spans="1:17">
      <c r="A851" s="136"/>
      <c r="B851" s="136"/>
      <c r="C851" s="136"/>
      <c r="D851" s="136"/>
      <c r="E851" s="136"/>
      <c r="F851" s="136"/>
      <c r="G851" s="136"/>
      <c r="H851" s="136"/>
      <c r="I851" s="136"/>
      <c r="J851" s="136"/>
      <c r="K851" s="136"/>
      <c r="L851" s="136"/>
      <c r="M851" s="136"/>
      <c r="N851" s="136"/>
      <c r="O851" s="136"/>
      <c r="P851" s="136"/>
      <c r="Q851" s="136"/>
    </row>
    <row r="852" spans="1:17">
      <c r="A852" s="136"/>
      <c r="B852" s="136"/>
      <c r="C852" s="136"/>
      <c r="D852" s="136"/>
      <c r="E852" s="136"/>
      <c r="F852" s="136"/>
      <c r="G852" s="136"/>
      <c r="H852" s="136"/>
      <c r="I852" s="136"/>
      <c r="J852" s="136"/>
      <c r="K852" s="136"/>
      <c r="L852" s="136"/>
      <c r="M852" s="136"/>
      <c r="N852" s="136"/>
      <c r="O852" s="136"/>
      <c r="P852" s="136"/>
      <c r="Q852" s="136"/>
    </row>
    <row r="853" spans="1:17">
      <c r="A853" s="136"/>
      <c r="B853" s="136"/>
      <c r="C853" s="136"/>
      <c r="D853" s="136"/>
      <c r="E853" s="136"/>
      <c r="F853" s="136"/>
      <c r="G853" s="136"/>
      <c r="H853" s="136"/>
      <c r="I853" s="136"/>
      <c r="J853" s="136"/>
      <c r="K853" s="136"/>
      <c r="L853" s="136"/>
      <c r="M853" s="136"/>
      <c r="N853" s="136"/>
      <c r="O853" s="136"/>
      <c r="P853" s="136"/>
      <c r="Q853" s="136"/>
    </row>
    <row r="854" spans="1:17">
      <c r="A854" s="136"/>
      <c r="B854" s="136"/>
      <c r="C854" s="136"/>
      <c r="D854" s="136"/>
      <c r="E854" s="136"/>
      <c r="F854" s="136"/>
      <c r="G854" s="136"/>
      <c r="H854" s="136"/>
      <c r="I854" s="136"/>
      <c r="J854" s="136"/>
      <c r="K854" s="136"/>
      <c r="L854" s="136"/>
      <c r="M854" s="136"/>
      <c r="N854" s="136"/>
      <c r="O854" s="136"/>
      <c r="P854" s="136"/>
      <c r="Q854" s="136"/>
    </row>
    <row r="855" spans="1:17">
      <c r="A855" s="136"/>
      <c r="B855" s="136"/>
      <c r="C855" s="136"/>
      <c r="D855" s="136"/>
      <c r="E855" s="136"/>
      <c r="F855" s="136"/>
      <c r="G855" s="136"/>
      <c r="H855" s="136"/>
      <c r="I855" s="136"/>
      <c r="J855" s="136"/>
      <c r="K855" s="136"/>
      <c r="L855" s="136"/>
      <c r="M855" s="136"/>
      <c r="N855" s="136"/>
      <c r="O855" s="136"/>
      <c r="P855" s="136"/>
      <c r="Q855" s="136"/>
    </row>
    <row r="856" spans="1:17">
      <c r="A856" s="136"/>
      <c r="B856" s="136"/>
      <c r="C856" s="136"/>
      <c r="D856" s="136"/>
      <c r="E856" s="136"/>
      <c r="F856" s="136"/>
      <c r="G856" s="136"/>
      <c r="H856" s="136"/>
      <c r="I856" s="136"/>
      <c r="J856" s="136"/>
      <c r="K856" s="136"/>
      <c r="L856" s="136"/>
      <c r="M856" s="136"/>
      <c r="N856" s="136"/>
      <c r="O856" s="136"/>
      <c r="P856" s="136"/>
      <c r="Q856" s="136"/>
    </row>
    <row r="857" spans="1:17">
      <c r="A857" s="136"/>
      <c r="B857" s="136"/>
      <c r="C857" s="136"/>
      <c r="D857" s="136"/>
      <c r="E857" s="136"/>
      <c r="F857" s="136"/>
      <c r="G857" s="136"/>
      <c r="H857" s="136"/>
      <c r="I857" s="136"/>
      <c r="J857" s="136"/>
      <c r="K857" s="136"/>
      <c r="L857" s="136"/>
      <c r="M857" s="136"/>
      <c r="N857" s="136"/>
      <c r="O857" s="136"/>
      <c r="P857" s="136"/>
      <c r="Q857" s="136"/>
    </row>
    <row r="858" spans="1:17">
      <c r="A858" s="136"/>
      <c r="B858" s="136"/>
      <c r="C858" s="136"/>
      <c r="D858" s="136"/>
      <c r="E858" s="136"/>
      <c r="F858" s="136"/>
      <c r="G858" s="136"/>
      <c r="H858" s="136"/>
      <c r="I858" s="136"/>
      <c r="J858" s="136"/>
      <c r="K858" s="136"/>
      <c r="L858" s="136"/>
      <c r="M858" s="136"/>
      <c r="N858" s="136"/>
      <c r="O858" s="136"/>
      <c r="P858" s="136"/>
      <c r="Q858" s="136"/>
    </row>
    <row r="859" spans="1:17">
      <c r="A859" s="136"/>
      <c r="B859" s="136"/>
      <c r="C859" s="136"/>
      <c r="D859" s="136"/>
      <c r="E859" s="136"/>
      <c r="F859" s="136"/>
      <c r="G859" s="136"/>
      <c r="H859" s="136"/>
      <c r="I859" s="136"/>
      <c r="J859" s="136"/>
      <c r="K859" s="136"/>
      <c r="L859" s="136"/>
      <c r="M859" s="136"/>
      <c r="N859" s="136"/>
      <c r="O859" s="136"/>
      <c r="P859" s="136"/>
      <c r="Q859" s="136"/>
    </row>
    <row r="860" spans="1:17">
      <c r="A860" s="136"/>
      <c r="B860" s="136"/>
      <c r="C860" s="136"/>
      <c r="D860" s="136"/>
      <c r="E860" s="136"/>
      <c r="F860" s="136"/>
      <c r="G860" s="136"/>
      <c r="H860" s="136"/>
      <c r="I860" s="136"/>
      <c r="J860" s="136"/>
      <c r="K860" s="136"/>
      <c r="L860" s="136"/>
      <c r="M860" s="136"/>
      <c r="N860" s="136"/>
      <c r="O860" s="136"/>
      <c r="P860" s="136"/>
      <c r="Q860" s="136"/>
    </row>
    <row r="861" spans="1:17">
      <c r="A861" s="136"/>
      <c r="B861" s="136"/>
      <c r="C861" s="136"/>
      <c r="D861" s="136"/>
      <c r="E861" s="136"/>
      <c r="F861" s="136"/>
      <c r="G861" s="136"/>
      <c r="H861" s="136"/>
      <c r="I861" s="136"/>
      <c r="J861" s="136"/>
      <c r="K861" s="136"/>
      <c r="L861" s="136"/>
      <c r="M861" s="136"/>
      <c r="N861" s="136"/>
      <c r="O861" s="136"/>
      <c r="P861" s="136"/>
      <c r="Q861" s="136"/>
    </row>
    <row r="862" spans="1:17">
      <c r="A862" s="136"/>
      <c r="B862" s="136"/>
      <c r="C862" s="136"/>
      <c r="D862" s="136"/>
      <c r="E862" s="136"/>
      <c r="F862" s="136"/>
      <c r="G862" s="136"/>
      <c r="H862" s="136"/>
      <c r="I862" s="136"/>
      <c r="J862" s="136"/>
      <c r="K862" s="136"/>
      <c r="L862" s="136"/>
      <c r="M862" s="136"/>
      <c r="N862" s="136"/>
      <c r="O862" s="136"/>
      <c r="P862" s="136"/>
      <c r="Q862" s="136"/>
    </row>
    <row r="863" spans="1:17">
      <c r="A863" s="136"/>
      <c r="B863" s="136"/>
      <c r="C863" s="136"/>
      <c r="D863" s="136"/>
      <c r="E863" s="136"/>
      <c r="F863" s="136"/>
      <c r="G863" s="136"/>
      <c r="H863" s="136"/>
      <c r="I863" s="136"/>
      <c r="J863" s="136"/>
      <c r="K863" s="136"/>
      <c r="L863" s="136"/>
      <c r="M863" s="136"/>
      <c r="N863" s="136"/>
      <c r="O863" s="136"/>
      <c r="P863" s="136"/>
      <c r="Q863" s="136"/>
    </row>
    <row r="864" spans="1:17">
      <c r="A864" s="136"/>
      <c r="B864" s="136"/>
      <c r="C864" s="136"/>
      <c r="D864" s="136"/>
      <c r="E864" s="136"/>
      <c r="F864" s="136"/>
      <c r="G864" s="136"/>
      <c r="H864" s="136"/>
      <c r="I864" s="136"/>
      <c r="J864" s="136"/>
      <c r="K864" s="136"/>
      <c r="L864" s="136"/>
      <c r="M864" s="136"/>
      <c r="N864" s="136"/>
      <c r="O864" s="136"/>
      <c r="P864" s="136"/>
      <c r="Q864" s="136"/>
    </row>
    <row r="865" spans="1:17">
      <c r="A865" s="136"/>
      <c r="B865" s="136"/>
      <c r="C865" s="136"/>
      <c r="D865" s="136"/>
      <c r="E865" s="136"/>
      <c r="F865" s="136"/>
      <c r="G865" s="136"/>
      <c r="H865" s="136"/>
      <c r="I865" s="136"/>
      <c r="J865" s="136"/>
      <c r="K865" s="136"/>
      <c r="L865" s="136"/>
      <c r="M865" s="136"/>
      <c r="N865" s="136"/>
      <c r="O865" s="136"/>
      <c r="P865" s="136"/>
      <c r="Q865" s="136"/>
    </row>
    <row r="866" spans="1:17">
      <c r="A866" s="136"/>
      <c r="B866" s="136"/>
      <c r="C866" s="136"/>
      <c r="D866" s="136"/>
      <c r="E866" s="136"/>
      <c r="F866" s="136"/>
      <c r="G866" s="136"/>
      <c r="H866" s="136"/>
      <c r="I866" s="136"/>
      <c r="J866" s="136"/>
      <c r="K866" s="136"/>
      <c r="L866" s="136"/>
      <c r="M866" s="136"/>
      <c r="N866" s="136"/>
      <c r="O866" s="136"/>
      <c r="P866" s="136"/>
      <c r="Q866" s="136"/>
    </row>
    <row r="867" spans="1:17">
      <c r="A867" s="136"/>
      <c r="B867" s="136"/>
      <c r="C867" s="136"/>
      <c r="D867" s="136"/>
      <c r="E867" s="136"/>
      <c r="F867" s="136"/>
      <c r="G867" s="136"/>
      <c r="H867" s="136"/>
      <c r="I867" s="136"/>
      <c r="J867" s="136"/>
      <c r="K867" s="136"/>
      <c r="L867" s="136"/>
      <c r="M867" s="136"/>
      <c r="N867" s="136"/>
      <c r="O867" s="136"/>
      <c r="P867" s="136"/>
      <c r="Q867" s="136"/>
    </row>
    <row r="868" spans="1:17">
      <c r="A868" s="136"/>
      <c r="B868" s="136"/>
      <c r="C868" s="136"/>
      <c r="D868" s="136"/>
      <c r="E868" s="136"/>
      <c r="F868" s="136"/>
      <c r="G868" s="136"/>
      <c r="H868" s="136"/>
      <c r="I868" s="136"/>
      <c r="J868" s="136"/>
      <c r="K868" s="136"/>
      <c r="L868" s="136"/>
      <c r="M868" s="136"/>
      <c r="N868" s="136"/>
      <c r="O868" s="136"/>
      <c r="P868" s="136"/>
      <c r="Q868" s="136"/>
    </row>
    <row r="869" spans="1:17">
      <c r="A869" s="136"/>
      <c r="B869" s="136"/>
      <c r="C869" s="136"/>
      <c r="D869" s="136"/>
      <c r="E869" s="136"/>
      <c r="F869" s="136"/>
      <c r="G869" s="136"/>
      <c r="H869" s="136"/>
      <c r="I869" s="136"/>
      <c r="J869" s="136"/>
      <c r="K869" s="136"/>
      <c r="L869" s="136"/>
      <c r="M869" s="136"/>
      <c r="N869" s="136"/>
      <c r="O869" s="136"/>
      <c r="P869" s="136"/>
      <c r="Q869" s="136"/>
    </row>
    <row r="870" spans="1:17">
      <c r="A870" s="136"/>
      <c r="B870" s="136"/>
      <c r="C870" s="136"/>
      <c r="D870" s="136"/>
      <c r="E870" s="136"/>
      <c r="F870" s="136"/>
      <c r="G870" s="136"/>
      <c r="H870" s="136"/>
      <c r="I870" s="136"/>
      <c r="J870" s="136"/>
      <c r="K870" s="136"/>
      <c r="L870" s="136"/>
      <c r="M870" s="136"/>
      <c r="N870" s="136"/>
      <c r="O870" s="136"/>
      <c r="P870" s="136"/>
      <c r="Q870" s="136"/>
    </row>
    <row r="871" spans="1:17">
      <c r="A871" s="136"/>
      <c r="B871" s="136"/>
      <c r="C871" s="136"/>
      <c r="D871" s="136"/>
      <c r="E871" s="136"/>
      <c r="F871" s="136"/>
      <c r="G871" s="136"/>
      <c r="H871" s="136"/>
      <c r="I871" s="136"/>
      <c r="J871" s="136"/>
      <c r="K871" s="136"/>
      <c r="L871" s="136"/>
      <c r="M871" s="136"/>
      <c r="N871" s="136"/>
      <c r="O871" s="136"/>
      <c r="P871" s="136"/>
      <c r="Q871" s="136"/>
    </row>
    <row r="872" spans="1:17">
      <c r="A872" s="136"/>
      <c r="B872" s="136"/>
      <c r="C872" s="136"/>
      <c r="D872" s="136"/>
      <c r="E872" s="136"/>
      <c r="F872" s="136"/>
      <c r="G872" s="136"/>
      <c r="H872" s="136"/>
      <c r="I872" s="136"/>
      <c r="J872" s="136"/>
      <c r="K872" s="136"/>
      <c r="L872" s="136"/>
      <c r="M872" s="136"/>
      <c r="N872" s="136"/>
      <c r="O872" s="136"/>
      <c r="P872" s="136"/>
      <c r="Q872" s="136"/>
    </row>
    <row r="873" spans="1:17">
      <c r="A873" s="136"/>
      <c r="B873" s="136"/>
      <c r="C873" s="136"/>
      <c r="D873" s="136"/>
      <c r="E873" s="136"/>
      <c r="F873" s="136"/>
      <c r="G873" s="136"/>
      <c r="H873" s="136"/>
      <c r="I873" s="136"/>
      <c r="J873" s="136"/>
      <c r="K873" s="136"/>
      <c r="L873" s="136"/>
      <c r="M873" s="136"/>
      <c r="N873" s="136"/>
      <c r="O873" s="136"/>
      <c r="P873" s="136"/>
      <c r="Q873" s="136"/>
    </row>
    <row r="874" spans="1:17">
      <c r="A874" s="136"/>
      <c r="B874" s="136"/>
      <c r="C874" s="136"/>
      <c r="D874" s="136"/>
      <c r="E874" s="136"/>
      <c r="F874" s="136"/>
      <c r="G874" s="136"/>
      <c r="H874" s="136"/>
      <c r="I874" s="136"/>
      <c r="J874" s="136"/>
      <c r="K874" s="136"/>
      <c r="L874" s="136"/>
      <c r="M874" s="136"/>
      <c r="N874" s="136"/>
      <c r="O874" s="136"/>
      <c r="P874" s="136"/>
      <c r="Q874" s="136"/>
    </row>
    <row r="875" spans="1:17">
      <c r="A875" s="136"/>
      <c r="B875" s="136"/>
      <c r="C875" s="136"/>
      <c r="D875" s="136"/>
      <c r="E875" s="136"/>
      <c r="F875" s="136"/>
      <c r="G875" s="136"/>
      <c r="H875" s="136"/>
      <c r="I875" s="136"/>
      <c r="J875" s="136"/>
      <c r="K875" s="136"/>
      <c r="L875" s="136"/>
      <c r="M875" s="136"/>
      <c r="N875" s="136"/>
      <c r="O875" s="136"/>
      <c r="P875" s="136"/>
      <c r="Q875" s="136"/>
    </row>
    <row r="876" spans="1:17">
      <c r="A876" s="136"/>
      <c r="B876" s="136"/>
      <c r="C876" s="136"/>
      <c r="D876" s="136"/>
      <c r="E876" s="136"/>
      <c r="F876" s="136"/>
      <c r="G876" s="136"/>
      <c r="H876" s="136"/>
      <c r="I876" s="136"/>
      <c r="J876" s="136"/>
      <c r="K876" s="136"/>
      <c r="L876" s="136"/>
      <c r="M876" s="136"/>
      <c r="N876" s="136"/>
      <c r="O876" s="136"/>
      <c r="P876" s="136"/>
      <c r="Q876" s="136"/>
    </row>
    <row r="877" spans="1:17">
      <c r="A877" s="136"/>
      <c r="B877" s="136"/>
      <c r="C877" s="136"/>
      <c r="D877" s="136"/>
      <c r="E877" s="136"/>
      <c r="F877" s="136"/>
      <c r="G877" s="136"/>
      <c r="H877" s="136"/>
      <c r="I877" s="136"/>
      <c r="J877" s="136"/>
      <c r="K877" s="136"/>
      <c r="L877" s="136"/>
      <c r="M877" s="136"/>
      <c r="N877" s="136"/>
      <c r="O877" s="136"/>
      <c r="P877" s="136"/>
      <c r="Q877" s="136"/>
    </row>
    <row r="878" spans="1:17">
      <c r="A878" s="136"/>
      <c r="B878" s="136"/>
      <c r="C878" s="136"/>
      <c r="D878" s="136"/>
      <c r="E878" s="136"/>
      <c r="F878" s="136"/>
      <c r="G878" s="136"/>
      <c r="H878" s="136"/>
      <c r="I878" s="136"/>
      <c r="J878" s="136"/>
      <c r="K878" s="136"/>
      <c r="L878" s="136"/>
      <c r="M878" s="136"/>
      <c r="N878" s="136"/>
      <c r="O878" s="136"/>
      <c r="P878" s="136"/>
      <c r="Q878" s="136"/>
    </row>
    <row r="879" spans="1:17">
      <c r="A879" s="136"/>
      <c r="B879" s="136"/>
      <c r="C879" s="136"/>
      <c r="D879" s="136"/>
      <c r="E879" s="136"/>
      <c r="F879" s="136"/>
      <c r="G879" s="136"/>
      <c r="H879" s="136"/>
      <c r="I879" s="136"/>
      <c r="J879" s="136"/>
      <c r="K879" s="136"/>
      <c r="L879" s="136"/>
      <c r="M879" s="136"/>
      <c r="N879" s="136"/>
      <c r="O879" s="136"/>
      <c r="P879" s="136"/>
      <c r="Q879" s="136"/>
    </row>
    <row r="880" spans="1:17">
      <c r="A880" s="136"/>
      <c r="B880" s="136"/>
      <c r="C880" s="136"/>
      <c r="D880" s="136"/>
      <c r="E880" s="136"/>
      <c r="F880" s="136"/>
      <c r="G880" s="136"/>
      <c r="H880" s="136"/>
      <c r="I880" s="136"/>
      <c r="J880" s="136"/>
      <c r="K880" s="136"/>
      <c r="L880" s="136"/>
      <c r="M880" s="136"/>
      <c r="N880" s="136"/>
      <c r="O880" s="136"/>
      <c r="P880" s="136"/>
      <c r="Q880" s="136"/>
    </row>
    <row r="881" spans="1:17">
      <c r="A881" s="136"/>
      <c r="B881" s="136"/>
      <c r="C881" s="136"/>
      <c r="D881" s="136"/>
      <c r="E881" s="136"/>
      <c r="F881" s="136"/>
      <c r="G881" s="136"/>
      <c r="H881" s="136"/>
      <c r="I881" s="136"/>
      <c r="J881" s="136"/>
      <c r="K881" s="136"/>
      <c r="L881" s="136"/>
      <c r="M881" s="136"/>
      <c r="N881" s="136"/>
      <c r="O881" s="136"/>
      <c r="P881" s="136"/>
      <c r="Q881" s="136"/>
    </row>
    <row r="882" spans="1:17">
      <c r="A882" s="136"/>
      <c r="B882" s="136"/>
      <c r="C882" s="136"/>
      <c r="D882" s="136"/>
      <c r="E882" s="136"/>
      <c r="F882" s="136"/>
      <c r="G882" s="136"/>
      <c r="H882" s="136"/>
      <c r="I882" s="136"/>
      <c r="J882" s="136"/>
      <c r="K882" s="136"/>
      <c r="L882" s="136"/>
      <c r="M882" s="136"/>
      <c r="N882" s="136"/>
      <c r="O882" s="136"/>
      <c r="P882" s="136"/>
      <c r="Q882" s="136"/>
    </row>
    <row r="883" spans="1:17">
      <c r="A883" s="136"/>
      <c r="B883" s="136"/>
      <c r="C883" s="136"/>
      <c r="D883" s="136"/>
      <c r="E883" s="136"/>
      <c r="F883" s="136"/>
      <c r="G883" s="136"/>
      <c r="H883" s="136"/>
      <c r="I883" s="136"/>
      <c r="J883" s="136"/>
      <c r="K883" s="136"/>
      <c r="L883" s="136"/>
      <c r="M883" s="136"/>
      <c r="N883" s="136"/>
      <c r="O883" s="136"/>
      <c r="P883" s="136"/>
      <c r="Q883" s="136"/>
    </row>
    <row r="884" spans="1:17">
      <c r="A884" s="136"/>
      <c r="B884" s="136"/>
      <c r="C884" s="136"/>
      <c r="D884" s="136"/>
      <c r="E884" s="136"/>
      <c r="F884" s="136"/>
      <c r="G884" s="136"/>
      <c r="H884" s="136"/>
      <c r="I884" s="136"/>
      <c r="J884" s="136"/>
      <c r="K884" s="136"/>
      <c r="L884" s="136"/>
      <c r="M884" s="136"/>
      <c r="N884" s="136"/>
      <c r="O884" s="136"/>
      <c r="P884" s="136"/>
      <c r="Q884" s="136"/>
    </row>
    <row r="885" spans="1:17">
      <c r="A885" s="136"/>
      <c r="B885" s="136"/>
      <c r="C885" s="136"/>
      <c r="D885" s="136"/>
      <c r="E885" s="136"/>
      <c r="F885" s="136"/>
      <c r="G885" s="136"/>
      <c r="H885" s="136"/>
      <c r="I885" s="136"/>
      <c r="J885" s="136"/>
      <c r="K885" s="136"/>
      <c r="L885" s="136"/>
      <c r="M885" s="136"/>
      <c r="N885" s="136"/>
      <c r="O885" s="136"/>
      <c r="P885" s="136"/>
      <c r="Q885" s="136"/>
    </row>
    <row r="886" spans="1:17">
      <c r="A886" s="136"/>
      <c r="B886" s="136"/>
      <c r="C886" s="136"/>
      <c r="D886" s="136"/>
      <c r="E886" s="136"/>
      <c r="F886" s="136"/>
      <c r="G886" s="136"/>
      <c r="H886" s="136"/>
      <c r="I886" s="136"/>
      <c r="J886" s="136"/>
      <c r="K886" s="136"/>
      <c r="L886" s="136"/>
      <c r="M886" s="136"/>
      <c r="N886" s="136"/>
      <c r="O886" s="136"/>
      <c r="P886" s="136"/>
      <c r="Q886" s="136"/>
    </row>
    <row r="887" spans="1:17">
      <c r="A887" s="136"/>
      <c r="B887" s="136"/>
      <c r="C887" s="136"/>
      <c r="D887" s="136"/>
      <c r="E887" s="136"/>
      <c r="F887" s="136"/>
      <c r="G887" s="136"/>
      <c r="H887" s="136"/>
      <c r="I887" s="136"/>
      <c r="J887" s="136"/>
      <c r="K887" s="136"/>
      <c r="L887" s="136"/>
      <c r="M887" s="136"/>
      <c r="N887" s="136"/>
      <c r="O887" s="136"/>
      <c r="P887" s="136"/>
      <c r="Q887" s="136"/>
    </row>
    <row r="888" spans="1:17">
      <c r="A888" s="136"/>
      <c r="B888" s="136"/>
      <c r="C888" s="136"/>
      <c r="D888" s="136"/>
      <c r="E888" s="136"/>
      <c r="F888" s="136"/>
      <c r="G888" s="136"/>
      <c r="H888" s="136"/>
      <c r="I888" s="136"/>
      <c r="J888" s="136"/>
      <c r="K888" s="136"/>
      <c r="L888" s="136"/>
      <c r="M888" s="136"/>
      <c r="N888" s="136"/>
      <c r="O888" s="136"/>
      <c r="P888" s="136"/>
      <c r="Q888" s="136"/>
    </row>
    <row r="889" spans="1:17">
      <c r="A889" s="136"/>
      <c r="B889" s="136"/>
      <c r="C889" s="136"/>
      <c r="D889" s="136"/>
      <c r="E889" s="136"/>
      <c r="F889" s="136"/>
      <c r="G889" s="136"/>
      <c r="H889" s="136"/>
      <c r="I889" s="136"/>
      <c r="J889" s="136"/>
      <c r="K889" s="136"/>
      <c r="L889" s="136"/>
      <c r="M889" s="136"/>
      <c r="N889" s="136"/>
      <c r="O889" s="136"/>
      <c r="P889" s="136"/>
      <c r="Q889" s="136"/>
    </row>
    <row r="890" spans="1:17">
      <c r="A890" s="136"/>
      <c r="B890" s="136"/>
      <c r="C890" s="136"/>
      <c r="D890" s="136"/>
      <c r="E890" s="136"/>
      <c r="F890" s="136"/>
      <c r="G890" s="136"/>
      <c r="H890" s="136"/>
      <c r="I890" s="136"/>
      <c r="J890" s="136"/>
      <c r="K890" s="136"/>
      <c r="L890" s="136"/>
      <c r="M890" s="136"/>
      <c r="N890" s="136"/>
      <c r="O890" s="136"/>
      <c r="P890" s="136"/>
      <c r="Q890" s="136"/>
    </row>
    <row r="891" spans="1:17">
      <c r="A891" s="136"/>
      <c r="B891" s="136"/>
      <c r="C891" s="136"/>
      <c r="D891" s="136"/>
      <c r="E891" s="136"/>
      <c r="F891" s="136"/>
      <c r="G891" s="136"/>
      <c r="H891" s="136"/>
      <c r="I891" s="136"/>
      <c r="J891" s="136"/>
      <c r="K891" s="136"/>
      <c r="L891" s="136"/>
      <c r="M891" s="136"/>
      <c r="N891" s="136"/>
      <c r="O891" s="136"/>
      <c r="P891" s="136"/>
      <c r="Q891" s="136"/>
    </row>
    <row r="892" spans="1:17">
      <c r="A892" s="136"/>
      <c r="B892" s="136"/>
      <c r="C892" s="136"/>
      <c r="D892" s="136"/>
      <c r="E892" s="136"/>
      <c r="F892" s="136"/>
      <c r="G892" s="136"/>
      <c r="H892" s="136"/>
      <c r="I892" s="136"/>
      <c r="J892" s="136"/>
      <c r="K892" s="136"/>
      <c r="L892" s="136"/>
      <c r="M892" s="136"/>
      <c r="N892" s="136"/>
      <c r="O892" s="136"/>
      <c r="P892" s="136"/>
      <c r="Q892" s="136"/>
    </row>
    <row r="893" spans="1:17">
      <c r="A893" s="136"/>
      <c r="B893" s="136"/>
      <c r="C893" s="136"/>
      <c r="D893" s="136"/>
      <c r="E893" s="136"/>
      <c r="F893" s="136"/>
      <c r="G893" s="136"/>
      <c r="H893" s="136"/>
      <c r="I893" s="136"/>
      <c r="J893" s="136"/>
      <c r="K893" s="136"/>
      <c r="L893" s="136"/>
      <c r="M893" s="136"/>
      <c r="N893" s="136"/>
      <c r="O893" s="136"/>
      <c r="P893" s="136"/>
      <c r="Q893" s="136"/>
    </row>
    <row r="894" spans="1:17">
      <c r="A894" s="136"/>
      <c r="B894" s="136"/>
      <c r="C894" s="136"/>
      <c r="D894" s="136"/>
      <c r="E894" s="136"/>
      <c r="F894" s="136"/>
      <c r="G894" s="136"/>
      <c r="H894" s="136"/>
      <c r="I894" s="136"/>
      <c r="J894" s="136"/>
      <c r="K894" s="136"/>
      <c r="L894" s="136"/>
      <c r="M894" s="136"/>
      <c r="N894" s="136"/>
      <c r="O894" s="136"/>
      <c r="P894" s="136"/>
      <c r="Q894" s="136"/>
    </row>
    <row r="895" spans="1:17">
      <c r="A895" s="136"/>
      <c r="B895" s="136"/>
      <c r="C895" s="136"/>
      <c r="D895" s="136"/>
      <c r="E895" s="136"/>
      <c r="F895" s="136"/>
      <c r="G895" s="136"/>
      <c r="H895" s="136"/>
      <c r="I895" s="136"/>
      <c r="J895" s="136"/>
      <c r="K895" s="136"/>
      <c r="L895" s="136"/>
      <c r="M895" s="136"/>
      <c r="N895" s="136"/>
      <c r="O895" s="136"/>
      <c r="P895" s="136"/>
      <c r="Q895" s="136"/>
    </row>
    <row r="896" spans="1:17">
      <c r="A896" s="136"/>
      <c r="B896" s="136"/>
      <c r="C896" s="136"/>
      <c r="D896" s="136"/>
      <c r="E896" s="136"/>
      <c r="F896" s="136"/>
      <c r="G896" s="136"/>
      <c r="H896" s="136"/>
      <c r="I896" s="136"/>
      <c r="J896" s="136"/>
      <c r="K896" s="136"/>
      <c r="L896" s="136"/>
      <c r="M896" s="136"/>
      <c r="N896" s="136"/>
      <c r="O896" s="136"/>
      <c r="P896" s="136"/>
      <c r="Q896" s="136"/>
    </row>
    <row r="897" spans="1:17">
      <c r="A897" s="136"/>
      <c r="B897" s="136"/>
      <c r="C897" s="136"/>
      <c r="D897" s="136"/>
      <c r="E897" s="136"/>
      <c r="F897" s="136"/>
      <c r="G897" s="136"/>
      <c r="H897" s="136"/>
      <c r="I897" s="136"/>
      <c r="J897" s="136"/>
      <c r="K897" s="136"/>
      <c r="L897" s="136"/>
      <c r="M897" s="136"/>
      <c r="N897" s="136"/>
      <c r="O897" s="136"/>
      <c r="P897" s="136"/>
      <c r="Q897" s="136"/>
    </row>
    <row r="898" spans="1:17">
      <c r="A898" s="136"/>
      <c r="B898" s="136"/>
      <c r="C898" s="136"/>
      <c r="D898" s="136"/>
      <c r="E898" s="136"/>
      <c r="F898" s="136"/>
      <c r="G898" s="136"/>
      <c r="H898" s="136"/>
      <c r="I898" s="136"/>
      <c r="J898" s="136"/>
      <c r="K898" s="136"/>
      <c r="L898" s="136"/>
      <c r="M898" s="136"/>
      <c r="N898" s="136"/>
      <c r="O898" s="136"/>
      <c r="P898" s="136"/>
      <c r="Q898" s="136"/>
    </row>
    <row r="899" spans="1:17">
      <c r="A899" s="136"/>
      <c r="B899" s="136"/>
      <c r="C899" s="136"/>
      <c r="D899" s="136"/>
      <c r="E899" s="136"/>
      <c r="F899" s="136"/>
      <c r="G899" s="136"/>
      <c r="H899" s="136"/>
      <c r="I899" s="136"/>
      <c r="J899" s="136"/>
      <c r="K899" s="136"/>
      <c r="L899" s="136"/>
      <c r="M899" s="136"/>
      <c r="N899" s="136"/>
      <c r="O899" s="136"/>
      <c r="P899" s="136"/>
      <c r="Q899" s="136"/>
    </row>
    <row r="900" spans="1:17">
      <c r="A900" s="136"/>
      <c r="B900" s="136"/>
      <c r="C900" s="136"/>
      <c r="D900" s="136"/>
      <c r="E900" s="136"/>
      <c r="F900" s="136"/>
      <c r="G900" s="136"/>
      <c r="H900" s="136"/>
      <c r="I900" s="136"/>
      <c r="J900" s="136"/>
      <c r="K900" s="136"/>
      <c r="L900" s="136"/>
      <c r="M900" s="136"/>
      <c r="N900" s="136"/>
      <c r="O900" s="136"/>
      <c r="P900" s="136"/>
      <c r="Q900" s="136"/>
    </row>
    <row r="901" spans="1:17">
      <c r="A901" s="136"/>
      <c r="B901" s="136"/>
      <c r="C901" s="136"/>
      <c r="D901" s="136"/>
      <c r="E901" s="136"/>
      <c r="F901" s="136"/>
      <c r="G901" s="136"/>
      <c r="H901" s="136"/>
      <c r="I901" s="136"/>
      <c r="J901" s="136"/>
      <c r="K901" s="136"/>
      <c r="L901" s="136"/>
      <c r="M901" s="136"/>
      <c r="N901" s="136"/>
      <c r="O901" s="136"/>
      <c r="P901" s="136"/>
      <c r="Q901" s="136"/>
    </row>
    <row r="902" spans="1:17">
      <c r="A902" s="136"/>
      <c r="B902" s="136"/>
      <c r="C902" s="136"/>
      <c r="D902" s="136"/>
      <c r="E902" s="136"/>
      <c r="F902" s="136"/>
      <c r="G902" s="136"/>
      <c r="H902" s="136"/>
      <c r="I902" s="136"/>
      <c r="J902" s="136"/>
      <c r="K902" s="136"/>
      <c r="L902" s="136"/>
      <c r="M902" s="136"/>
      <c r="N902" s="136"/>
      <c r="O902" s="136"/>
      <c r="P902" s="136"/>
      <c r="Q902" s="136"/>
    </row>
    <row r="903" spans="1:17">
      <c r="A903" s="136"/>
      <c r="B903" s="136"/>
      <c r="C903" s="136"/>
      <c r="D903" s="136"/>
      <c r="E903" s="136"/>
      <c r="F903" s="136"/>
      <c r="G903" s="136"/>
      <c r="H903" s="136"/>
      <c r="I903" s="136"/>
      <c r="J903" s="136"/>
      <c r="K903" s="136"/>
      <c r="L903" s="136"/>
      <c r="M903" s="136"/>
      <c r="N903" s="136"/>
      <c r="O903" s="136"/>
      <c r="P903" s="136"/>
      <c r="Q903" s="136"/>
    </row>
    <row r="904" spans="1:17">
      <c r="A904" s="136"/>
      <c r="B904" s="136"/>
      <c r="C904" s="136"/>
      <c r="D904" s="136"/>
      <c r="E904" s="136"/>
      <c r="F904" s="136"/>
      <c r="G904" s="136"/>
      <c r="H904" s="136"/>
      <c r="I904" s="136"/>
      <c r="J904" s="136"/>
      <c r="K904" s="136"/>
      <c r="L904" s="136"/>
      <c r="M904" s="136"/>
      <c r="N904" s="136"/>
      <c r="O904" s="136"/>
      <c r="P904" s="136"/>
      <c r="Q904" s="136"/>
    </row>
    <row r="905" spans="1:17">
      <c r="A905" s="136"/>
      <c r="B905" s="136"/>
      <c r="C905" s="136"/>
      <c r="D905" s="136"/>
      <c r="E905" s="136"/>
      <c r="F905" s="136"/>
      <c r="G905" s="136"/>
      <c r="H905" s="136"/>
      <c r="I905" s="136"/>
      <c r="J905" s="136"/>
      <c r="K905" s="136"/>
      <c r="L905" s="136"/>
      <c r="M905" s="136"/>
      <c r="N905" s="136"/>
      <c r="O905" s="136"/>
      <c r="P905" s="136"/>
      <c r="Q905" s="136"/>
    </row>
    <row r="906" spans="1:17">
      <c r="A906" s="136"/>
      <c r="B906" s="136"/>
      <c r="C906" s="136"/>
      <c r="D906" s="136"/>
      <c r="E906" s="136"/>
      <c r="F906" s="136"/>
      <c r="G906" s="136"/>
      <c r="H906" s="136"/>
      <c r="I906" s="136"/>
      <c r="J906" s="136"/>
      <c r="K906" s="136"/>
      <c r="L906" s="136"/>
      <c r="M906" s="136"/>
      <c r="N906" s="136"/>
      <c r="O906" s="136"/>
      <c r="P906" s="136"/>
      <c r="Q906" s="136"/>
    </row>
    <row r="907" spans="1:17">
      <c r="A907" s="136"/>
      <c r="B907" s="136"/>
      <c r="C907" s="136"/>
      <c r="D907" s="136"/>
      <c r="E907" s="136"/>
      <c r="F907" s="136"/>
      <c r="G907" s="136"/>
      <c r="H907" s="136"/>
      <c r="I907" s="136"/>
      <c r="J907" s="136"/>
      <c r="K907" s="136"/>
      <c r="L907" s="136"/>
      <c r="M907" s="136"/>
      <c r="N907" s="136"/>
      <c r="O907" s="136"/>
      <c r="P907" s="136"/>
      <c r="Q907" s="136"/>
    </row>
    <row r="908" spans="1:17">
      <c r="A908" s="136"/>
      <c r="B908" s="136"/>
      <c r="C908" s="136"/>
      <c r="D908" s="136"/>
      <c r="E908" s="136"/>
      <c r="F908" s="136"/>
      <c r="G908" s="136"/>
      <c r="H908" s="136"/>
      <c r="I908" s="136"/>
      <c r="J908" s="136"/>
      <c r="K908" s="136"/>
      <c r="L908" s="136"/>
      <c r="M908" s="136"/>
      <c r="N908" s="136"/>
      <c r="O908" s="136"/>
      <c r="P908" s="136"/>
      <c r="Q908" s="136"/>
    </row>
    <row r="909" spans="1:17">
      <c r="A909" s="136"/>
      <c r="B909" s="136"/>
      <c r="C909" s="136"/>
      <c r="D909" s="136"/>
      <c r="E909" s="136"/>
      <c r="F909" s="136"/>
      <c r="G909" s="136"/>
      <c r="H909" s="136"/>
      <c r="I909" s="136"/>
      <c r="J909" s="136"/>
      <c r="K909" s="136"/>
      <c r="L909" s="136"/>
      <c r="M909" s="136"/>
      <c r="N909" s="136"/>
      <c r="O909" s="136"/>
      <c r="P909" s="136"/>
      <c r="Q909" s="136"/>
    </row>
    <row r="910" spans="1:17">
      <c r="A910" s="136"/>
      <c r="B910" s="136"/>
      <c r="C910" s="136"/>
      <c r="D910" s="136"/>
      <c r="E910" s="136"/>
      <c r="F910" s="136"/>
      <c r="G910" s="136"/>
      <c r="H910" s="136"/>
      <c r="I910" s="136"/>
      <c r="J910" s="136"/>
      <c r="K910" s="136"/>
      <c r="L910" s="136"/>
      <c r="M910" s="136"/>
      <c r="N910" s="136"/>
      <c r="O910" s="136"/>
      <c r="P910" s="136"/>
      <c r="Q910" s="136"/>
    </row>
    <row r="911" spans="1:17">
      <c r="A911" s="136"/>
      <c r="B911" s="136"/>
      <c r="C911" s="136"/>
      <c r="D911" s="136"/>
      <c r="E911" s="136"/>
      <c r="F911" s="136"/>
      <c r="G911" s="136"/>
      <c r="H911" s="136"/>
      <c r="I911" s="136"/>
      <c r="J911" s="136"/>
      <c r="K911" s="136"/>
      <c r="L911" s="136"/>
      <c r="M911" s="136"/>
      <c r="N911" s="136"/>
      <c r="O911" s="136"/>
      <c r="P911" s="136"/>
      <c r="Q911" s="136"/>
    </row>
    <row r="912" spans="1:17">
      <c r="A912" s="136"/>
      <c r="B912" s="136"/>
      <c r="C912" s="136"/>
      <c r="D912" s="136"/>
      <c r="E912" s="136"/>
      <c r="F912" s="136"/>
      <c r="G912" s="136"/>
      <c r="H912" s="136"/>
      <c r="I912" s="136"/>
      <c r="J912" s="136"/>
      <c r="K912" s="136"/>
      <c r="L912" s="136"/>
      <c r="M912" s="136"/>
      <c r="N912" s="136"/>
      <c r="O912" s="136"/>
      <c r="P912" s="136"/>
      <c r="Q912" s="136"/>
    </row>
    <row r="913" spans="1:17">
      <c r="A913" s="136"/>
      <c r="B913" s="136"/>
      <c r="C913" s="136"/>
      <c r="D913" s="136"/>
      <c r="E913" s="136"/>
      <c r="F913" s="136"/>
      <c r="G913" s="136"/>
      <c r="H913" s="136"/>
      <c r="I913" s="136"/>
      <c r="J913" s="136"/>
      <c r="K913" s="136"/>
      <c r="L913" s="136"/>
      <c r="M913" s="136"/>
      <c r="N913" s="136"/>
      <c r="O913" s="136"/>
      <c r="P913" s="136"/>
      <c r="Q913" s="136"/>
    </row>
    <row r="914" spans="1:17">
      <c r="A914" s="136"/>
      <c r="B914" s="136"/>
      <c r="C914" s="136"/>
      <c r="D914" s="136"/>
      <c r="E914" s="136"/>
      <c r="F914" s="136"/>
      <c r="G914" s="136"/>
      <c r="H914" s="136"/>
      <c r="I914" s="136"/>
      <c r="J914" s="136"/>
      <c r="K914" s="136"/>
      <c r="L914" s="136"/>
      <c r="M914" s="136"/>
      <c r="N914" s="136"/>
      <c r="O914" s="136"/>
      <c r="P914" s="136"/>
      <c r="Q914" s="136"/>
    </row>
    <row r="915" spans="1:17">
      <c r="A915" s="136"/>
      <c r="B915" s="136"/>
      <c r="C915" s="136"/>
      <c r="D915" s="136"/>
      <c r="E915" s="136"/>
      <c r="F915" s="136"/>
      <c r="G915" s="136"/>
      <c r="H915" s="136"/>
      <c r="I915" s="136"/>
      <c r="J915" s="136"/>
      <c r="K915" s="136"/>
      <c r="L915" s="136"/>
      <c r="M915" s="136"/>
      <c r="N915" s="136"/>
      <c r="O915" s="136"/>
      <c r="P915" s="136"/>
      <c r="Q915" s="136"/>
    </row>
    <row r="916" spans="1:17">
      <c r="A916" s="136"/>
      <c r="B916" s="136"/>
      <c r="C916" s="136"/>
      <c r="D916" s="136"/>
      <c r="E916" s="136"/>
      <c r="F916" s="136"/>
      <c r="G916" s="136"/>
      <c r="H916" s="136"/>
      <c r="I916" s="136"/>
      <c r="J916" s="136"/>
      <c r="K916" s="136"/>
      <c r="L916" s="136"/>
      <c r="M916" s="136"/>
      <c r="N916" s="136"/>
      <c r="O916" s="136"/>
      <c r="P916" s="136"/>
      <c r="Q916" s="136"/>
    </row>
    <row r="917" spans="1:17">
      <c r="A917" s="136"/>
      <c r="B917" s="136"/>
      <c r="C917" s="136"/>
      <c r="D917" s="136"/>
      <c r="E917" s="136"/>
      <c r="F917" s="136"/>
      <c r="G917" s="136"/>
      <c r="H917" s="136"/>
      <c r="I917" s="136"/>
      <c r="J917" s="136"/>
      <c r="K917" s="136"/>
      <c r="L917" s="136"/>
      <c r="M917" s="136"/>
      <c r="N917" s="136"/>
      <c r="O917" s="136"/>
      <c r="P917" s="136"/>
      <c r="Q917" s="136"/>
    </row>
    <row r="918" spans="1:17">
      <c r="A918" s="136"/>
      <c r="B918" s="136"/>
      <c r="C918" s="136"/>
      <c r="D918" s="136"/>
      <c r="E918" s="136"/>
      <c r="F918" s="136"/>
      <c r="G918" s="136"/>
      <c r="H918" s="136"/>
      <c r="I918" s="136"/>
      <c r="J918" s="136"/>
      <c r="K918" s="136"/>
      <c r="L918" s="136"/>
      <c r="M918" s="136"/>
      <c r="N918" s="136"/>
      <c r="O918" s="136"/>
      <c r="P918" s="136"/>
      <c r="Q918" s="136"/>
    </row>
    <row r="919" spans="1:17">
      <c r="A919" s="136"/>
      <c r="B919" s="136"/>
      <c r="C919" s="136"/>
      <c r="D919" s="136"/>
      <c r="E919" s="136"/>
      <c r="F919" s="136"/>
      <c r="G919" s="136"/>
      <c r="H919" s="136"/>
      <c r="I919" s="136"/>
      <c r="J919" s="136"/>
      <c r="K919" s="136"/>
      <c r="L919" s="136"/>
      <c r="M919" s="136"/>
      <c r="N919" s="136"/>
      <c r="O919" s="136"/>
      <c r="P919" s="136"/>
      <c r="Q919" s="136"/>
    </row>
    <row r="920" spans="1:17">
      <c r="A920" s="136"/>
      <c r="B920" s="136"/>
      <c r="C920" s="136"/>
      <c r="D920" s="136"/>
      <c r="E920" s="136"/>
      <c r="F920" s="136"/>
      <c r="G920" s="136"/>
      <c r="H920" s="136"/>
      <c r="I920" s="136"/>
      <c r="J920" s="136"/>
      <c r="K920" s="136"/>
      <c r="L920" s="136"/>
      <c r="M920" s="136"/>
      <c r="N920" s="136"/>
      <c r="O920" s="136"/>
      <c r="P920" s="136"/>
      <c r="Q920" s="136"/>
    </row>
    <row r="921" spans="1:17">
      <c r="A921" s="136"/>
      <c r="B921" s="136"/>
      <c r="C921" s="136"/>
      <c r="D921" s="136"/>
      <c r="E921" s="136"/>
      <c r="F921" s="136"/>
      <c r="G921" s="136"/>
      <c r="H921" s="136"/>
      <c r="I921" s="136"/>
      <c r="J921" s="136"/>
      <c r="K921" s="136"/>
      <c r="L921" s="136"/>
      <c r="M921" s="136"/>
      <c r="N921" s="136"/>
      <c r="O921" s="136"/>
      <c r="P921" s="136"/>
      <c r="Q921" s="136"/>
    </row>
    <row r="922" spans="1:17">
      <c r="A922" s="136"/>
      <c r="B922" s="136"/>
      <c r="C922" s="136"/>
      <c r="D922" s="136"/>
      <c r="E922" s="136"/>
      <c r="F922" s="136"/>
      <c r="G922" s="136"/>
      <c r="H922" s="136"/>
      <c r="I922" s="136"/>
      <c r="J922" s="136"/>
      <c r="K922" s="136"/>
      <c r="L922" s="136"/>
      <c r="M922" s="136"/>
      <c r="N922" s="136"/>
      <c r="O922" s="136"/>
      <c r="P922" s="136"/>
      <c r="Q922" s="136"/>
    </row>
    <row r="923" spans="1:17">
      <c r="A923" s="136"/>
      <c r="B923" s="136"/>
      <c r="C923" s="136"/>
      <c r="D923" s="136"/>
      <c r="E923" s="136"/>
      <c r="F923" s="136"/>
      <c r="G923" s="136"/>
      <c r="H923" s="136"/>
      <c r="I923" s="136"/>
      <c r="J923" s="136"/>
      <c r="K923" s="136"/>
      <c r="L923" s="136"/>
      <c r="M923" s="136"/>
      <c r="N923" s="136"/>
      <c r="O923" s="136"/>
      <c r="P923" s="136"/>
      <c r="Q923" s="136"/>
    </row>
    <row r="924" spans="1:17">
      <c r="A924" s="136"/>
      <c r="B924" s="136"/>
      <c r="C924" s="136"/>
      <c r="D924" s="136"/>
      <c r="E924" s="136"/>
      <c r="F924" s="136"/>
      <c r="G924" s="136"/>
      <c r="H924" s="136"/>
      <c r="I924" s="136"/>
      <c r="J924" s="136"/>
      <c r="K924" s="136"/>
      <c r="L924" s="136"/>
      <c r="M924" s="136"/>
      <c r="N924" s="136"/>
      <c r="O924" s="136"/>
      <c r="P924" s="136"/>
      <c r="Q924" s="136"/>
    </row>
    <row r="925" spans="1:17">
      <c r="A925" s="136"/>
      <c r="B925" s="136"/>
      <c r="C925" s="136"/>
      <c r="D925" s="136"/>
      <c r="E925" s="136"/>
      <c r="F925" s="136"/>
      <c r="G925" s="136"/>
      <c r="H925" s="136"/>
      <c r="I925" s="136"/>
      <c r="J925" s="136"/>
      <c r="K925" s="136"/>
      <c r="L925" s="136"/>
      <c r="M925" s="136"/>
      <c r="N925" s="136"/>
      <c r="O925" s="136"/>
      <c r="P925" s="136"/>
      <c r="Q925" s="136"/>
    </row>
    <row r="926" spans="1:17">
      <c r="A926" s="136"/>
      <c r="B926" s="136"/>
      <c r="C926" s="136"/>
      <c r="D926" s="136"/>
      <c r="E926" s="136"/>
      <c r="F926" s="136"/>
      <c r="G926" s="136"/>
      <c r="H926" s="136"/>
      <c r="I926" s="136"/>
      <c r="J926" s="136"/>
      <c r="K926" s="136"/>
      <c r="L926" s="136"/>
      <c r="M926" s="136"/>
      <c r="N926" s="136"/>
      <c r="O926" s="136"/>
      <c r="P926" s="136"/>
      <c r="Q926" s="136"/>
    </row>
    <row r="927" spans="1:17">
      <c r="A927" s="136"/>
      <c r="B927" s="136"/>
      <c r="C927" s="136"/>
      <c r="D927" s="136"/>
      <c r="E927" s="136"/>
      <c r="F927" s="136"/>
      <c r="G927" s="136"/>
      <c r="H927" s="136"/>
      <c r="I927" s="136"/>
      <c r="J927" s="136"/>
      <c r="K927" s="136"/>
      <c r="L927" s="136"/>
      <c r="M927" s="136"/>
      <c r="N927" s="136"/>
      <c r="O927" s="136"/>
      <c r="P927" s="136"/>
      <c r="Q927" s="136"/>
    </row>
    <row r="928" spans="1:17">
      <c r="A928" s="136"/>
      <c r="B928" s="136"/>
      <c r="C928" s="136"/>
      <c r="D928" s="136"/>
      <c r="E928" s="136"/>
      <c r="F928" s="136"/>
      <c r="G928" s="136"/>
      <c r="H928" s="136"/>
      <c r="I928" s="136"/>
      <c r="J928" s="136"/>
      <c r="K928" s="136"/>
      <c r="L928" s="136"/>
      <c r="M928" s="136"/>
      <c r="N928" s="136"/>
      <c r="O928" s="136"/>
      <c r="P928" s="136"/>
      <c r="Q928" s="136"/>
    </row>
    <row r="929" spans="1:17">
      <c r="A929" s="136"/>
      <c r="B929" s="136"/>
      <c r="C929" s="136"/>
      <c r="D929" s="136"/>
      <c r="E929" s="136"/>
      <c r="F929" s="136"/>
      <c r="G929" s="136"/>
      <c r="H929" s="136"/>
      <c r="I929" s="136"/>
      <c r="J929" s="136"/>
      <c r="K929" s="136"/>
      <c r="L929" s="136"/>
      <c r="M929" s="136"/>
      <c r="N929" s="136"/>
      <c r="O929" s="136"/>
      <c r="P929" s="136"/>
      <c r="Q929" s="136"/>
    </row>
    <row r="930" spans="1:17">
      <c r="A930" s="136"/>
      <c r="B930" s="136"/>
      <c r="C930" s="136"/>
      <c r="D930" s="136"/>
      <c r="E930" s="136"/>
      <c r="F930" s="136"/>
      <c r="G930" s="136"/>
      <c r="H930" s="136"/>
      <c r="I930" s="136"/>
      <c r="J930" s="136"/>
      <c r="K930" s="136"/>
      <c r="L930" s="136"/>
      <c r="M930" s="136"/>
      <c r="N930" s="136"/>
      <c r="O930" s="136"/>
      <c r="P930" s="136"/>
      <c r="Q930" s="136"/>
    </row>
    <row r="931" spans="1:17">
      <c r="A931" s="136"/>
      <c r="B931" s="136"/>
      <c r="C931" s="136"/>
      <c r="D931" s="136"/>
      <c r="E931" s="136"/>
      <c r="F931" s="136"/>
      <c r="G931" s="136"/>
      <c r="H931" s="136"/>
      <c r="I931" s="136"/>
      <c r="J931" s="136"/>
      <c r="K931" s="136"/>
      <c r="L931" s="136"/>
      <c r="M931" s="136"/>
      <c r="N931" s="136"/>
      <c r="O931" s="136"/>
      <c r="P931" s="136"/>
      <c r="Q931" s="136"/>
    </row>
    <row r="932" spans="1:17">
      <c r="A932" s="136"/>
      <c r="B932" s="136"/>
      <c r="C932" s="136"/>
      <c r="D932" s="136"/>
      <c r="E932" s="136"/>
      <c r="F932" s="136"/>
      <c r="G932" s="136"/>
      <c r="H932" s="136"/>
      <c r="I932" s="136"/>
      <c r="J932" s="136"/>
      <c r="K932" s="136"/>
      <c r="L932" s="136"/>
      <c r="M932" s="136"/>
      <c r="N932" s="136"/>
      <c r="O932" s="136"/>
      <c r="P932" s="136"/>
      <c r="Q932" s="136"/>
    </row>
    <row r="933" spans="1:17">
      <c r="A933" s="136"/>
      <c r="B933" s="136"/>
      <c r="C933" s="136"/>
      <c r="D933" s="136"/>
      <c r="E933" s="136"/>
      <c r="F933" s="136"/>
      <c r="G933" s="136"/>
      <c r="H933" s="136"/>
      <c r="I933" s="136"/>
      <c r="J933" s="136"/>
      <c r="K933" s="136"/>
      <c r="L933" s="136"/>
      <c r="M933" s="136"/>
      <c r="N933" s="136"/>
      <c r="O933" s="136"/>
      <c r="P933" s="136"/>
      <c r="Q933" s="136"/>
    </row>
    <row r="934" spans="1:17">
      <c r="A934" s="136"/>
      <c r="B934" s="136"/>
      <c r="C934" s="136"/>
      <c r="D934" s="136"/>
      <c r="E934" s="136"/>
      <c r="F934" s="136"/>
      <c r="G934" s="136"/>
      <c r="H934" s="136"/>
      <c r="I934" s="136"/>
      <c r="J934" s="136"/>
      <c r="K934" s="136"/>
      <c r="L934" s="136"/>
      <c r="M934" s="136"/>
      <c r="N934" s="136"/>
      <c r="O934" s="136"/>
      <c r="P934" s="136"/>
      <c r="Q934" s="136"/>
    </row>
    <row r="935" spans="1:17">
      <c r="A935" s="136"/>
      <c r="B935" s="136"/>
      <c r="C935" s="136"/>
      <c r="D935" s="136"/>
      <c r="E935" s="136"/>
      <c r="F935" s="136"/>
      <c r="G935" s="136"/>
      <c r="H935" s="136"/>
      <c r="I935" s="136"/>
      <c r="J935" s="136"/>
      <c r="K935" s="136"/>
      <c r="L935" s="136"/>
      <c r="M935" s="136"/>
      <c r="N935" s="136"/>
      <c r="O935" s="136"/>
      <c r="P935" s="136"/>
      <c r="Q935" s="136"/>
    </row>
    <row r="936" spans="1:17">
      <c r="A936" s="136"/>
      <c r="B936" s="136"/>
      <c r="C936" s="136"/>
      <c r="D936" s="136"/>
      <c r="E936" s="136"/>
      <c r="F936" s="136"/>
      <c r="G936" s="136"/>
      <c r="H936" s="136"/>
      <c r="I936" s="136"/>
      <c r="J936" s="136"/>
      <c r="K936" s="136"/>
      <c r="L936" s="136"/>
      <c r="M936" s="136"/>
      <c r="N936" s="136"/>
      <c r="O936" s="136"/>
      <c r="P936" s="136"/>
      <c r="Q936" s="136"/>
    </row>
    <row r="937" spans="1:17">
      <c r="A937" s="136"/>
      <c r="B937" s="136"/>
      <c r="C937" s="136"/>
      <c r="D937" s="136"/>
      <c r="E937" s="136"/>
      <c r="F937" s="136"/>
      <c r="G937" s="136"/>
      <c r="H937" s="136"/>
      <c r="I937" s="136"/>
      <c r="J937" s="136"/>
      <c r="K937" s="136"/>
      <c r="L937" s="136"/>
      <c r="M937" s="136"/>
      <c r="N937" s="136"/>
      <c r="O937" s="136"/>
      <c r="P937" s="136"/>
      <c r="Q937" s="136"/>
    </row>
    <row r="938" spans="1:17">
      <c r="A938" s="136"/>
      <c r="B938" s="136"/>
      <c r="C938" s="136"/>
      <c r="D938" s="136"/>
      <c r="E938" s="136"/>
      <c r="F938" s="136"/>
      <c r="G938" s="136"/>
      <c r="H938" s="136"/>
      <c r="I938" s="136"/>
      <c r="J938" s="136"/>
      <c r="K938" s="136"/>
      <c r="L938" s="136"/>
      <c r="M938" s="136"/>
      <c r="N938" s="136"/>
      <c r="O938" s="136"/>
      <c r="P938" s="136"/>
      <c r="Q938" s="136"/>
    </row>
    <row r="939" spans="1:17">
      <c r="A939" s="136"/>
      <c r="B939" s="136"/>
      <c r="C939" s="136"/>
      <c r="D939" s="136"/>
      <c r="E939" s="136"/>
      <c r="F939" s="136"/>
      <c r="G939" s="136"/>
      <c r="H939" s="136"/>
      <c r="I939" s="136"/>
      <c r="J939" s="136"/>
      <c r="K939" s="136"/>
      <c r="L939" s="136"/>
      <c r="M939" s="136"/>
      <c r="N939" s="136"/>
      <c r="O939" s="136"/>
      <c r="P939" s="136"/>
      <c r="Q939" s="136"/>
    </row>
    <row r="940" spans="1:17">
      <c r="A940" s="136"/>
      <c r="B940" s="136"/>
      <c r="C940" s="136"/>
      <c r="D940" s="136"/>
      <c r="E940" s="136"/>
      <c r="F940" s="136"/>
      <c r="G940" s="136"/>
      <c r="H940" s="136"/>
      <c r="I940" s="136"/>
      <c r="J940" s="136"/>
      <c r="K940" s="136"/>
      <c r="L940" s="136"/>
      <c r="M940" s="136"/>
      <c r="N940" s="136"/>
      <c r="O940" s="136"/>
      <c r="P940" s="136"/>
      <c r="Q940" s="136"/>
    </row>
    <row r="941" spans="1:17">
      <c r="A941" s="136"/>
      <c r="B941" s="136"/>
      <c r="C941" s="136"/>
      <c r="D941" s="136"/>
      <c r="E941" s="136"/>
      <c r="F941" s="136"/>
      <c r="G941" s="136"/>
      <c r="H941" s="136"/>
      <c r="I941" s="136"/>
      <c r="J941" s="136"/>
      <c r="K941" s="136"/>
      <c r="L941" s="136"/>
      <c r="M941" s="136"/>
      <c r="N941" s="136"/>
      <c r="O941" s="136"/>
      <c r="P941" s="136"/>
      <c r="Q941" s="136"/>
    </row>
    <row r="942" spans="1:17">
      <c r="A942" s="136"/>
      <c r="B942" s="136"/>
      <c r="C942" s="136"/>
      <c r="D942" s="136"/>
      <c r="E942" s="136"/>
      <c r="F942" s="136"/>
      <c r="G942" s="136"/>
      <c r="H942" s="136"/>
      <c r="I942" s="136"/>
      <c r="J942" s="136"/>
      <c r="K942" s="136"/>
      <c r="L942" s="136"/>
      <c r="M942" s="136"/>
      <c r="N942" s="136"/>
      <c r="O942" s="136"/>
      <c r="P942" s="136"/>
      <c r="Q942" s="136"/>
    </row>
    <row r="943" spans="1:17">
      <c r="A943" s="136"/>
      <c r="B943" s="136"/>
      <c r="C943" s="136"/>
      <c r="D943" s="136"/>
      <c r="E943" s="136"/>
      <c r="F943" s="136"/>
      <c r="G943" s="136"/>
      <c r="H943" s="136"/>
      <c r="I943" s="136"/>
      <c r="J943" s="136"/>
      <c r="K943" s="136"/>
      <c r="L943" s="136"/>
      <c r="M943" s="136"/>
      <c r="N943" s="136"/>
      <c r="O943" s="136"/>
      <c r="P943" s="136"/>
      <c r="Q943" s="136"/>
    </row>
    <row r="944" spans="1:17">
      <c r="A944" s="136"/>
      <c r="B944" s="136"/>
      <c r="C944" s="136"/>
      <c r="D944" s="136"/>
      <c r="E944" s="136"/>
      <c r="F944" s="136"/>
      <c r="G944" s="136"/>
      <c r="H944" s="136"/>
      <c r="I944" s="136"/>
      <c r="J944" s="136"/>
      <c r="K944" s="136"/>
      <c r="L944" s="136"/>
      <c r="M944" s="136"/>
      <c r="N944" s="136"/>
      <c r="O944" s="136"/>
      <c r="P944" s="136"/>
      <c r="Q944" s="136"/>
    </row>
    <row r="945" spans="1:17">
      <c r="A945" s="136"/>
      <c r="B945" s="136"/>
      <c r="C945" s="136"/>
      <c r="D945" s="136"/>
      <c r="E945" s="136"/>
      <c r="F945" s="136"/>
      <c r="G945" s="136"/>
      <c r="H945" s="136"/>
      <c r="I945" s="136"/>
      <c r="J945" s="136"/>
      <c r="K945" s="136"/>
      <c r="L945" s="136"/>
      <c r="M945" s="136"/>
      <c r="N945" s="136"/>
      <c r="O945" s="136"/>
      <c r="P945" s="136"/>
      <c r="Q945" s="136"/>
    </row>
    <row r="946" spans="1:17">
      <c r="A946" s="136"/>
      <c r="B946" s="136"/>
      <c r="C946" s="136"/>
      <c r="D946" s="136"/>
      <c r="E946" s="136"/>
      <c r="F946" s="136"/>
      <c r="G946" s="136"/>
      <c r="H946" s="136"/>
      <c r="I946" s="136"/>
      <c r="J946" s="136"/>
      <c r="K946" s="136"/>
      <c r="L946" s="136"/>
      <c r="M946" s="136"/>
      <c r="N946" s="136"/>
      <c r="O946" s="136"/>
      <c r="P946" s="136"/>
      <c r="Q946" s="136"/>
    </row>
    <row r="947" spans="1:17">
      <c r="A947" s="136"/>
      <c r="B947" s="136"/>
      <c r="C947" s="136"/>
      <c r="D947" s="136"/>
      <c r="E947" s="136"/>
      <c r="F947" s="136"/>
      <c r="G947" s="136"/>
      <c r="H947" s="136"/>
      <c r="I947" s="136"/>
      <c r="J947" s="136"/>
      <c r="K947" s="136"/>
      <c r="L947" s="136"/>
      <c r="M947" s="136"/>
      <c r="N947" s="136"/>
      <c r="O947" s="136"/>
      <c r="P947" s="136"/>
      <c r="Q947" s="136"/>
    </row>
    <row r="948" spans="1:17">
      <c r="A948" s="136"/>
      <c r="B948" s="136"/>
      <c r="C948" s="136"/>
      <c r="D948" s="136"/>
      <c r="E948" s="136"/>
      <c r="F948" s="136"/>
      <c r="G948" s="136"/>
      <c r="H948" s="136"/>
      <c r="I948" s="136"/>
      <c r="J948" s="136"/>
      <c r="K948" s="136"/>
      <c r="L948" s="136"/>
      <c r="M948" s="136"/>
      <c r="N948" s="136"/>
      <c r="O948" s="136"/>
      <c r="P948" s="136"/>
      <c r="Q948" s="136"/>
    </row>
    <row r="949" spans="1:17">
      <c r="A949" s="136"/>
      <c r="B949" s="136"/>
      <c r="C949" s="136"/>
      <c r="D949" s="136"/>
      <c r="E949" s="136"/>
      <c r="F949" s="136"/>
      <c r="G949" s="136"/>
      <c r="H949" s="136"/>
      <c r="I949" s="136"/>
      <c r="J949" s="136"/>
      <c r="K949" s="136"/>
      <c r="L949" s="136"/>
      <c r="M949" s="136"/>
      <c r="N949" s="136"/>
      <c r="O949" s="136"/>
      <c r="P949" s="136"/>
      <c r="Q949" s="136"/>
    </row>
    <row r="950" spans="1:17">
      <c r="A950" s="136"/>
      <c r="B950" s="136"/>
      <c r="C950" s="136"/>
      <c r="D950" s="136"/>
      <c r="E950" s="136"/>
      <c r="F950" s="136"/>
      <c r="G950" s="136"/>
      <c r="H950" s="136"/>
      <c r="I950" s="136"/>
      <c r="J950" s="136"/>
      <c r="K950" s="136"/>
      <c r="L950" s="136"/>
      <c r="M950" s="136"/>
      <c r="N950" s="136"/>
      <c r="O950" s="136"/>
      <c r="P950" s="136"/>
      <c r="Q950" s="136"/>
    </row>
    <row r="951" spans="1:17">
      <c r="A951" s="136"/>
      <c r="B951" s="136"/>
      <c r="C951" s="136"/>
      <c r="D951" s="136"/>
      <c r="E951" s="136"/>
      <c r="F951" s="136"/>
      <c r="G951" s="136"/>
      <c r="H951" s="136"/>
      <c r="I951" s="136"/>
      <c r="J951" s="136"/>
      <c r="K951" s="136"/>
      <c r="L951" s="136"/>
      <c r="M951" s="136"/>
      <c r="N951" s="136"/>
      <c r="O951" s="136"/>
      <c r="P951" s="136"/>
      <c r="Q951" s="136"/>
    </row>
    <row r="952" spans="1:17">
      <c r="A952" s="136"/>
      <c r="B952" s="136"/>
      <c r="C952" s="136"/>
      <c r="D952" s="136"/>
      <c r="E952" s="136"/>
      <c r="F952" s="136"/>
      <c r="G952" s="136"/>
      <c r="H952" s="136"/>
      <c r="I952" s="136"/>
      <c r="J952" s="136"/>
      <c r="K952" s="136"/>
      <c r="L952" s="136"/>
      <c r="M952" s="136"/>
      <c r="N952" s="136"/>
      <c r="O952" s="136"/>
      <c r="P952" s="136"/>
      <c r="Q952" s="136"/>
    </row>
    <row r="953" spans="1:17">
      <c r="A953" s="136"/>
      <c r="B953" s="136"/>
      <c r="C953" s="136"/>
      <c r="D953" s="136"/>
      <c r="E953" s="136"/>
      <c r="F953" s="136"/>
      <c r="G953" s="136"/>
      <c r="H953" s="136"/>
      <c r="I953" s="136"/>
      <c r="J953" s="136"/>
      <c r="K953" s="136"/>
      <c r="L953" s="136"/>
      <c r="M953" s="136"/>
      <c r="N953" s="136"/>
      <c r="O953" s="136"/>
      <c r="P953" s="136"/>
      <c r="Q953" s="136"/>
    </row>
    <row r="954" spans="1:17">
      <c r="A954" s="136"/>
      <c r="B954" s="136"/>
      <c r="C954" s="136"/>
      <c r="D954" s="136"/>
      <c r="E954" s="136"/>
      <c r="F954" s="136"/>
      <c r="G954" s="136"/>
      <c r="H954" s="136"/>
      <c r="I954" s="136"/>
      <c r="J954" s="136"/>
      <c r="K954" s="136"/>
      <c r="L954" s="136"/>
      <c r="M954" s="136"/>
      <c r="N954" s="136"/>
      <c r="O954" s="136"/>
      <c r="P954" s="136"/>
      <c r="Q954" s="136"/>
    </row>
    <row r="955" spans="1:17">
      <c r="A955" s="136"/>
      <c r="B955" s="136"/>
      <c r="C955" s="136"/>
      <c r="D955" s="136"/>
      <c r="E955" s="136"/>
      <c r="F955" s="136"/>
      <c r="G955" s="136"/>
      <c r="H955" s="136"/>
      <c r="I955" s="136"/>
      <c r="J955" s="136"/>
      <c r="K955" s="136"/>
      <c r="L955" s="136"/>
      <c r="M955" s="136"/>
      <c r="N955" s="136"/>
      <c r="O955" s="136"/>
      <c r="P955" s="136"/>
      <c r="Q955" s="136"/>
    </row>
    <row r="956" spans="1:17">
      <c r="A956" s="136"/>
      <c r="B956" s="136"/>
      <c r="C956" s="136"/>
      <c r="D956" s="136"/>
      <c r="E956" s="136"/>
      <c r="F956" s="136"/>
      <c r="G956" s="136"/>
      <c r="H956" s="136"/>
      <c r="I956" s="136"/>
      <c r="J956" s="136"/>
      <c r="K956" s="136"/>
      <c r="L956" s="136"/>
      <c r="M956" s="136"/>
      <c r="N956" s="136"/>
      <c r="O956" s="136"/>
      <c r="P956" s="136"/>
      <c r="Q956" s="136"/>
    </row>
    <row r="957" spans="1:17">
      <c r="A957" s="136"/>
      <c r="B957" s="136"/>
      <c r="C957" s="136"/>
      <c r="D957" s="136"/>
      <c r="E957" s="136"/>
      <c r="F957" s="136"/>
      <c r="G957" s="136"/>
      <c r="H957" s="136"/>
      <c r="I957" s="136"/>
      <c r="J957" s="136"/>
      <c r="K957" s="136"/>
      <c r="L957" s="136"/>
      <c r="M957" s="136"/>
      <c r="N957" s="136"/>
      <c r="O957" s="136"/>
      <c r="P957" s="136"/>
      <c r="Q957" s="136"/>
    </row>
    <row r="958" spans="1:17">
      <c r="A958" s="136"/>
      <c r="B958" s="136"/>
      <c r="C958" s="136"/>
      <c r="D958" s="136"/>
      <c r="E958" s="136"/>
      <c r="F958" s="136"/>
      <c r="G958" s="136"/>
      <c r="H958" s="136"/>
      <c r="I958" s="136"/>
      <c r="J958" s="136"/>
      <c r="K958" s="136"/>
      <c r="L958" s="136"/>
      <c r="M958" s="136"/>
      <c r="N958" s="136"/>
      <c r="O958" s="136"/>
      <c r="P958" s="136"/>
      <c r="Q958" s="136"/>
    </row>
    <row r="959" spans="1:17">
      <c r="A959" s="136"/>
      <c r="B959" s="136"/>
      <c r="C959" s="136"/>
      <c r="D959" s="136"/>
      <c r="E959" s="136"/>
      <c r="F959" s="136"/>
      <c r="G959" s="136"/>
      <c r="H959" s="136"/>
      <c r="I959" s="136"/>
      <c r="J959" s="136"/>
      <c r="K959" s="136"/>
      <c r="L959" s="136"/>
      <c r="M959" s="136"/>
      <c r="N959" s="136"/>
      <c r="O959" s="136"/>
      <c r="P959" s="136"/>
      <c r="Q959" s="136"/>
    </row>
    <row r="960" spans="1:17">
      <c r="A960" s="136"/>
      <c r="B960" s="136"/>
      <c r="C960" s="136"/>
      <c r="D960" s="136"/>
      <c r="E960" s="136"/>
      <c r="F960" s="136"/>
      <c r="G960" s="136"/>
      <c r="H960" s="136"/>
      <c r="I960" s="136"/>
      <c r="J960" s="136"/>
      <c r="K960" s="136"/>
      <c r="L960" s="136"/>
      <c r="M960" s="136"/>
      <c r="N960" s="136"/>
      <c r="O960" s="136"/>
      <c r="P960" s="136"/>
      <c r="Q960" s="136"/>
    </row>
    <row r="961" spans="1:17">
      <c r="A961" s="136"/>
      <c r="B961" s="136"/>
      <c r="C961" s="136"/>
      <c r="D961" s="136"/>
      <c r="E961" s="136"/>
      <c r="F961" s="136"/>
      <c r="G961" s="136"/>
      <c r="H961" s="136"/>
      <c r="I961" s="136"/>
      <c r="J961" s="136"/>
      <c r="K961" s="136"/>
      <c r="L961" s="136"/>
      <c r="M961" s="136"/>
      <c r="N961" s="136"/>
      <c r="O961" s="136"/>
      <c r="P961" s="136"/>
      <c r="Q961" s="136"/>
    </row>
    <row r="962" spans="1:17">
      <c r="A962" s="136"/>
      <c r="B962" s="136"/>
      <c r="C962" s="136"/>
      <c r="D962" s="136"/>
      <c r="E962" s="136"/>
      <c r="F962" s="136"/>
      <c r="G962" s="136"/>
      <c r="H962" s="136"/>
      <c r="I962" s="136"/>
      <c r="J962" s="136"/>
      <c r="K962" s="136"/>
      <c r="L962" s="136"/>
      <c r="M962" s="136"/>
      <c r="N962" s="136"/>
      <c r="O962" s="136"/>
      <c r="P962" s="136"/>
      <c r="Q962" s="136"/>
    </row>
    <row r="963" spans="1:17">
      <c r="A963" s="136"/>
      <c r="B963" s="136"/>
      <c r="C963" s="136"/>
      <c r="D963" s="136"/>
      <c r="E963" s="136"/>
      <c r="F963" s="136"/>
      <c r="G963" s="136"/>
      <c r="H963" s="136"/>
      <c r="I963" s="136"/>
      <c r="J963" s="136"/>
      <c r="K963" s="136"/>
      <c r="L963" s="136"/>
      <c r="M963" s="136"/>
      <c r="N963" s="136"/>
      <c r="O963" s="136"/>
      <c r="P963" s="136"/>
      <c r="Q963" s="136"/>
    </row>
    <row r="964" spans="1:17">
      <c r="A964" s="136"/>
      <c r="B964" s="136"/>
      <c r="C964" s="136"/>
      <c r="D964" s="136"/>
      <c r="E964" s="136"/>
      <c r="F964" s="136"/>
      <c r="G964" s="136"/>
      <c r="H964" s="136"/>
      <c r="I964" s="136"/>
      <c r="J964" s="136"/>
      <c r="K964" s="136"/>
      <c r="L964" s="136"/>
      <c r="M964" s="136"/>
      <c r="N964" s="136"/>
      <c r="O964" s="136"/>
      <c r="P964" s="136"/>
      <c r="Q964" s="136"/>
    </row>
    <row r="965" spans="1:17">
      <c r="A965" s="136"/>
      <c r="B965" s="136"/>
      <c r="C965" s="136"/>
      <c r="D965" s="136"/>
      <c r="E965" s="136"/>
      <c r="F965" s="136"/>
      <c r="G965" s="136"/>
      <c r="H965" s="136"/>
      <c r="I965" s="136"/>
      <c r="J965" s="136"/>
      <c r="K965" s="136"/>
      <c r="L965" s="136"/>
      <c r="M965" s="136"/>
      <c r="N965" s="136"/>
      <c r="O965" s="136"/>
      <c r="P965" s="136"/>
      <c r="Q965" s="136"/>
    </row>
    <row r="966" spans="1:17">
      <c r="A966" s="136"/>
      <c r="B966" s="136"/>
      <c r="C966" s="136"/>
      <c r="D966" s="136"/>
      <c r="E966" s="136"/>
      <c r="F966" s="136"/>
      <c r="G966" s="136"/>
      <c r="H966" s="136"/>
      <c r="I966" s="136"/>
      <c r="J966" s="136"/>
      <c r="K966" s="136"/>
      <c r="L966" s="136"/>
      <c r="M966" s="136"/>
      <c r="N966" s="136"/>
      <c r="O966" s="136"/>
      <c r="P966" s="136"/>
      <c r="Q966" s="136"/>
    </row>
    <row r="967" spans="1:17">
      <c r="A967" s="136"/>
      <c r="B967" s="136"/>
      <c r="C967" s="136"/>
      <c r="D967" s="136"/>
      <c r="E967" s="136"/>
      <c r="F967" s="136"/>
      <c r="G967" s="136"/>
      <c r="H967" s="136"/>
      <c r="I967" s="136"/>
      <c r="J967" s="136"/>
      <c r="K967" s="136"/>
      <c r="L967" s="136"/>
      <c r="M967" s="136"/>
      <c r="N967" s="136"/>
      <c r="O967" s="136"/>
      <c r="P967" s="136"/>
      <c r="Q967" s="136"/>
    </row>
    <row r="968" spans="1:17">
      <c r="A968" s="136"/>
      <c r="B968" s="136"/>
      <c r="C968" s="136"/>
      <c r="D968" s="136"/>
      <c r="E968" s="136"/>
      <c r="F968" s="136"/>
      <c r="G968" s="136"/>
      <c r="H968" s="136"/>
      <c r="I968" s="136"/>
      <c r="J968" s="136"/>
      <c r="K968" s="136"/>
      <c r="L968" s="136"/>
      <c r="M968" s="136"/>
      <c r="N968" s="136"/>
      <c r="O968" s="136"/>
      <c r="P968" s="136"/>
      <c r="Q968" s="136"/>
    </row>
    <row r="969" spans="1:17">
      <c r="A969" s="136"/>
      <c r="B969" s="136"/>
      <c r="C969" s="136"/>
      <c r="D969" s="136"/>
      <c r="E969" s="136"/>
      <c r="F969" s="136"/>
      <c r="G969" s="136"/>
      <c r="H969" s="136"/>
      <c r="I969" s="136"/>
      <c r="J969" s="136"/>
      <c r="K969" s="136"/>
      <c r="L969" s="136"/>
      <c r="M969" s="136"/>
      <c r="N969" s="136"/>
      <c r="O969" s="136"/>
      <c r="P969" s="136"/>
      <c r="Q969" s="136"/>
    </row>
    <row r="970" spans="1:17">
      <c r="A970" s="136"/>
      <c r="B970" s="136"/>
      <c r="C970" s="136"/>
      <c r="D970" s="136"/>
      <c r="E970" s="136"/>
      <c r="F970" s="136"/>
      <c r="G970" s="136"/>
      <c r="H970" s="136"/>
      <c r="I970" s="136"/>
      <c r="J970" s="136"/>
      <c r="K970" s="136"/>
      <c r="L970" s="136"/>
      <c r="M970" s="136"/>
      <c r="N970" s="136"/>
      <c r="O970" s="136"/>
      <c r="P970" s="136"/>
      <c r="Q970" s="136"/>
    </row>
    <row r="971" spans="1:17">
      <c r="A971" s="136"/>
      <c r="B971" s="136"/>
      <c r="C971" s="136"/>
      <c r="D971" s="136"/>
      <c r="E971" s="136"/>
      <c r="F971" s="136"/>
      <c r="G971" s="136"/>
      <c r="H971" s="136"/>
      <c r="I971" s="136"/>
      <c r="J971" s="136"/>
      <c r="K971" s="136"/>
      <c r="L971" s="136"/>
      <c r="M971" s="136"/>
      <c r="N971" s="136"/>
      <c r="O971" s="136"/>
      <c r="P971" s="136"/>
      <c r="Q971" s="136"/>
    </row>
    <row r="972" spans="1:17">
      <c r="A972" s="136"/>
      <c r="B972" s="136"/>
      <c r="C972" s="136"/>
      <c r="D972" s="136"/>
      <c r="E972" s="136"/>
      <c r="F972" s="136"/>
      <c r="G972" s="136"/>
      <c r="H972" s="136"/>
      <c r="I972" s="136"/>
      <c r="J972" s="136"/>
      <c r="K972" s="136"/>
      <c r="L972" s="136"/>
      <c r="M972" s="136"/>
      <c r="N972" s="136"/>
      <c r="O972" s="136"/>
      <c r="P972" s="136"/>
      <c r="Q972" s="136"/>
    </row>
    <row r="973" spans="1:17">
      <c r="A973" s="136"/>
      <c r="B973" s="136"/>
      <c r="C973" s="136"/>
      <c r="D973" s="136"/>
      <c r="E973" s="136"/>
      <c r="F973" s="136"/>
      <c r="G973" s="136"/>
      <c r="H973" s="136"/>
      <c r="I973" s="136"/>
      <c r="J973" s="136"/>
      <c r="K973" s="136"/>
      <c r="L973" s="136"/>
      <c r="M973" s="136"/>
      <c r="N973" s="136"/>
      <c r="O973" s="136"/>
      <c r="P973" s="136"/>
      <c r="Q973" s="136"/>
    </row>
    <row r="974" spans="1:17">
      <c r="A974" s="136"/>
      <c r="B974" s="136"/>
      <c r="C974" s="136"/>
      <c r="D974" s="136"/>
      <c r="E974" s="136"/>
      <c r="F974" s="136"/>
      <c r="G974" s="136"/>
      <c r="H974" s="136"/>
      <c r="I974" s="136"/>
      <c r="J974" s="136"/>
      <c r="K974" s="136"/>
      <c r="L974" s="136"/>
      <c r="M974" s="136"/>
      <c r="N974" s="136"/>
      <c r="O974" s="136"/>
      <c r="P974" s="136"/>
      <c r="Q974" s="136"/>
    </row>
    <row r="975" spans="1:17">
      <c r="A975" s="136"/>
      <c r="B975" s="136"/>
      <c r="C975" s="136"/>
      <c r="D975" s="136"/>
      <c r="E975" s="136"/>
      <c r="F975" s="136"/>
      <c r="G975" s="136"/>
      <c r="H975" s="136"/>
      <c r="I975" s="136"/>
      <c r="J975" s="136"/>
      <c r="K975" s="136"/>
      <c r="L975" s="136"/>
      <c r="M975" s="136"/>
      <c r="N975" s="136"/>
      <c r="O975" s="136"/>
      <c r="P975" s="136"/>
      <c r="Q975" s="136"/>
    </row>
    <row r="976" spans="1:17">
      <c r="A976" s="136"/>
      <c r="B976" s="136"/>
      <c r="C976" s="136"/>
      <c r="D976" s="136"/>
      <c r="E976" s="136"/>
      <c r="F976" s="136"/>
      <c r="G976" s="136"/>
      <c r="H976" s="136"/>
      <c r="I976" s="136"/>
      <c r="J976" s="136"/>
      <c r="K976" s="136"/>
      <c r="L976" s="136"/>
      <c r="M976" s="136"/>
      <c r="N976" s="136"/>
      <c r="O976" s="136"/>
      <c r="P976" s="136"/>
      <c r="Q976" s="136"/>
    </row>
    <row r="977" spans="1:17">
      <c r="A977" s="136"/>
      <c r="B977" s="136"/>
      <c r="C977" s="136"/>
      <c r="D977" s="136"/>
      <c r="E977" s="136"/>
      <c r="F977" s="136"/>
      <c r="G977" s="136"/>
      <c r="H977" s="136"/>
      <c r="I977" s="136"/>
      <c r="J977" s="136"/>
      <c r="K977" s="136"/>
      <c r="L977" s="136"/>
      <c r="M977" s="136"/>
      <c r="N977" s="136"/>
      <c r="O977" s="136"/>
      <c r="P977" s="136"/>
      <c r="Q977" s="136"/>
    </row>
    <row r="978" spans="1:17">
      <c r="A978" s="136"/>
      <c r="B978" s="136"/>
      <c r="C978" s="136"/>
      <c r="D978" s="136"/>
      <c r="E978" s="136"/>
      <c r="F978" s="136"/>
      <c r="G978" s="136"/>
      <c r="H978" s="136"/>
      <c r="I978" s="136"/>
      <c r="J978" s="136"/>
      <c r="K978" s="136"/>
      <c r="L978" s="136"/>
      <c r="M978" s="136"/>
      <c r="N978" s="136"/>
      <c r="O978" s="136"/>
      <c r="P978" s="136"/>
      <c r="Q978" s="136"/>
    </row>
    <row r="979" spans="1:17">
      <c r="A979" s="136"/>
      <c r="B979" s="136"/>
      <c r="C979" s="136"/>
      <c r="D979" s="136"/>
      <c r="E979" s="136"/>
      <c r="F979" s="136"/>
      <c r="G979" s="136"/>
      <c r="H979" s="136"/>
      <c r="I979" s="136"/>
      <c r="J979" s="136"/>
      <c r="K979" s="136"/>
      <c r="L979" s="136"/>
      <c r="M979" s="136"/>
      <c r="N979" s="136"/>
      <c r="O979" s="136"/>
      <c r="P979" s="136"/>
      <c r="Q979" s="136"/>
    </row>
    <row r="980" spans="1:17">
      <c r="A980" s="136"/>
      <c r="B980" s="136"/>
      <c r="C980" s="136"/>
      <c r="D980" s="136"/>
      <c r="E980" s="136"/>
      <c r="F980" s="136"/>
      <c r="G980" s="136"/>
      <c r="H980" s="136"/>
      <c r="I980" s="136"/>
      <c r="J980" s="136"/>
      <c r="K980" s="136"/>
      <c r="L980" s="136"/>
      <c r="M980" s="136"/>
      <c r="N980" s="136"/>
      <c r="O980" s="136"/>
      <c r="P980" s="136"/>
      <c r="Q980" s="136"/>
    </row>
    <row r="981" spans="1:17">
      <c r="A981" s="136"/>
      <c r="B981" s="136"/>
      <c r="C981" s="136"/>
      <c r="D981" s="136"/>
      <c r="E981" s="136"/>
      <c r="F981" s="136"/>
      <c r="G981" s="136"/>
      <c r="H981" s="136"/>
      <c r="I981" s="136"/>
      <c r="J981" s="136"/>
      <c r="K981" s="136"/>
      <c r="L981" s="136"/>
      <c r="M981" s="136"/>
      <c r="N981" s="136"/>
      <c r="O981" s="136"/>
      <c r="P981" s="136"/>
      <c r="Q981" s="136"/>
    </row>
    <row r="982" spans="1:17">
      <c r="A982" s="136"/>
      <c r="B982" s="136"/>
      <c r="C982" s="136"/>
      <c r="D982" s="136"/>
      <c r="E982" s="136"/>
      <c r="F982" s="136"/>
      <c r="G982" s="136"/>
      <c r="H982" s="136"/>
      <c r="I982" s="136"/>
      <c r="J982" s="136"/>
      <c r="K982" s="136"/>
      <c r="L982" s="136"/>
      <c r="M982" s="136"/>
      <c r="N982" s="136"/>
      <c r="O982" s="136"/>
      <c r="P982" s="136"/>
      <c r="Q982" s="136"/>
    </row>
    <row r="983" spans="1:17">
      <c r="A983" s="136"/>
      <c r="B983" s="136"/>
      <c r="C983" s="136"/>
      <c r="D983" s="136"/>
      <c r="E983" s="136"/>
      <c r="F983" s="136"/>
      <c r="G983" s="136"/>
      <c r="H983" s="136"/>
      <c r="I983" s="136"/>
      <c r="J983" s="136"/>
      <c r="K983" s="136"/>
      <c r="L983" s="136"/>
      <c r="M983" s="136"/>
      <c r="N983" s="136"/>
      <c r="O983" s="136"/>
      <c r="P983" s="136"/>
      <c r="Q983" s="136"/>
    </row>
    <row r="984" spans="1:17">
      <c r="A984" s="136"/>
      <c r="B984" s="136"/>
      <c r="C984" s="136"/>
      <c r="D984" s="136"/>
      <c r="E984" s="136"/>
      <c r="F984" s="136"/>
      <c r="G984" s="136"/>
      <c r="H984" s="136"/>
      <c r="I984" s="136"/>
      <c r="J984" s="136"/>
      <c r="K984" s="136"/>
      <c r="L984" s="136"/>
      <c r="M984" s="136"/>
      <c r="N984" s="136"/>
      <c r="O984" s="136"/>
      <c r="P984" s="136"/>
      <c r="Q984" s="136"/>
    </row>
    <row r="985" spans="1:17">
      <c r="A985" s="136"/>
      <c r="B985" s="136"/>
      <c r="C985" s="136"/>
      <c r="D985" s="136"/>
      <c r="E985" s="136"/>
      <c r="F985" s="136"/>
      <c r="G985" s="136"/>
      <c r="H985" s="136"/>
      <c r="I985" s="136"/>
      <c r="J985" s="136"/>
      <c r="K985" s="136"/>
      <c r="L985" s="136"/>
      <c r="M985" s="136"/>
      <c r="N985" s="136"/>
      <c r="O985" s="136"/>
      <c r="P985" s="136"/>
      <c r="Q985" s="136"/>
    </row>
    <row r="986" spans="1:17">
      <c r="A986" s="136"/>
      <c r="B986" s="136"/>
      <c r="C986" s="136"/>
      <c r="D986" s="136"/>
      <c r="E986" s="136"/>
      <c r="F986" s="136"/>
      <c r="G986" s="136"/>
      <c r="H986" s="136"/>
      <c r="I986" s="136"/>
      <c r="J986" s="136"/>
      <c r="K986" s="136"/>
      <c r="L986" s="136"/>
      <c r="M986" s="136"/>
      <c r="N986" s="136"/>
      <c r="O986" s="136"/>
      <c r="P986" s="136"/>
      <c r="Q986" s="136"/>
    </row>
    <row r="987" spans="1:17">
      <c r="A987" s="136"/>
      <c r="B987" s="136"/>
      <c r="C987" s="136"/>
      <c r="D987" s="136"/>
      <c r="E987" s="136"/>
      <c r="F987" s="136"/>
      <c r="G987" s="136"/>
      <c r="H987" s="136"/>
      <c r="I987" s="136"/>
      <c r="J987" s="136"/>
      <c r="K987" s="136"/>
      <c r="L987" s="136"/>
      <c r="M987" s="136"/>
      <c r="N987" s="136"/>
      <c r="O987" s="136"/>
      <c r="P987" s="136"/>
      <c r="Q987" s="136"/>
    </row>
    <row r="988" spans="1:17">
      <c r="A988" s="136"/>
      <c r="B988" s="136"/>
      <c r="C988" s="136"/>
      <c r="D988" s="136"/>
      <c r="E988" s="136"/>
      <c r="F988" s="136"/>
      <c r="G988" s="136"/>
      <c r="H988" s="136"/>
      <c r="I988" s="136"/>
      <c r="J988" s="136"/>
      <c r="K988" s="136"/>
      <c r="L988" s="136"/>
      <c r="M988" s="136"/>
      <c r="N988" s="136"/>
      <c r="O988" s="136"/>
      <c r="P988" s="136"/>
      <c r="Q988" s="136"/>
    </row>
    <row r="989" spans="1:17">
      <c r="A989" s="136"/>
      <c r="B989" s="136"/>
      <c r="C989" s="136"/>
      <c r="D989" s="136"/>
      <c r="E989" s="136"/>
      <c r="F989" s="136"/>
      <c r="G989" s="136"/>
      <c r="H989" s="136"/>
      <c r="I989" s="136"/>
      <c r="J989" s="136"/>
      <c r="K989" s="136"/>
      <c r="L989" s="136"/>
      <c r="M989" s="136"/>
      <c r="N989" s="136"/>
      <c r="O989" s="136"/>
      <c r="P989" s="136"/>
      <c r="Q989" s="136"/>
    </row>
    <row r="990" spans="1:17">
      <c r="A990" s="136"/>
      <c r="B990" s="136"/>
      <c r="C990" s="136"/>
      <c r="D990" s="136"/>
      <c r="E990" s="136"/>
      <c r="F990" s="136"/>
      <c r="G990" s="136"/>
      <c r="H990" s="136"/>
      <c r="I990" s="136"/>
      <c r="J990" s="136"/>
      <c r="K990" s="136"/>
      <c r="L990" s="136"/>
      <c r="M990" s="136"/>
      <c r="N990" s="136"/>
      <c r="O990" s="136"/>
      <c r="P990" s="136"/>
      <c r="Q990" s="136"/>
    </row>
    <row r="991" spans="1:17">
      <c r="A991" s="136"/>
      <c r="B991" s="136"/>
      <c r="C991" s="136"/>
      <c r="D991" s="136"/>
      <c r="E991" s="136"/>
      <c r="F991" s="136"/>
      <c r="G991" s="136"/>
      <c r="H991" s="136"/>
      <c r="I991" s="136"/>
      <c r="J991" s="136"/>
      <c r="K991" s="136"/>
      <c r="L991" s="136"/>
      <c r="M991" s="136"/>
      <c r="N991" s="136"/>
      <c r="O991" s="136"/>
      <c r="P991" s="136"/>
      <c r="Q991" s="136"/>
    </row>
    <row r="992" spans="1:17">
      <c r="A992" s="136"/>
      <c r="B992" s="136"/>
      <c r="C992" s="136"/>
      <c r="D992" s="136"/>
      <c r="E992" s="136"/>
      <c r="F992" s="136"/>
      <c r="G992" s="136"/>
      <c r="H992" s="136"/>
      <c r="I992" s="136"/>
      <c r="J992" s="136"/>
      <c r="K992" s="136"/>
      <c r="L992" s="136"/>
      <c r="M992" s="136"/>
      <c r="N992" s="136"/>
      <c r="O992" s="136"/>
      <c r="P992" s="136"/>
      <c r="Q992" s="136"/>
    </row>
    <row r="993" spans="1:17">
      <c r="A993" s="136"/>
      <c r="B993" s="136"/>
      <c r="C993" s="136"/>
      <c r="D993" s="136"/>
      <c r="E993" s="136"/>
      <c r="F993" s="136"/>
      <c r="G993" s="136"/>
      <c r="H993" s="136"/>
      <c r="I993" s="136"/>
      <c r="J993" s="136"/>
      <c r="K993" s="136"/>
      <c r="L993" s="136"/>
      <c r="M993" s="136"/>
      <c r="N993" s="136"/>
      <c r="O993" s="136"/>
      <c r="P993" s="136"/>
      <c r="Q993" s="136"/>
    </row>
    <row r="994" spans="1:17">
      <c r="A994" s="136"/>
      <c r="B994" s="136"/>
      <c r="C994" s="136"/>
      <c r="D994" s="136"/>
      <c r="E994" s="136"/>
      <c r="F994" s="136"/>
      <c r="G994" s="136"/>
      <c r="H994" s="136"/>
      <c r="I994" s="136"/>
      <c r="J994" s="136"/>
      <c r="K994" s="136"/>
      <c r="L994" s="136"/>
      <c r="M994" s="136"/>
      <c r="N994" s="136"/>
      <c r="O994" s="136"/>
      <c r="P994" s="136"/>
      <c r="Q994" s="136"/>
    </row>
    <row r="995" spans="1:17">
      <c r="A995" s="136"/>
      <c r="B995" s="136"/>
      <c r="C995" s="136"/>
      <c r="D995" s="136"/>
      <c r="E995" s="136"/>
      <c r="F995" s="136"/>
      <c r="G995" s="136"/>
      <c r="H995" s="136"/>
      <c r="I995" s="136"/>
      <c r="J995" s="136"/>
      <c r="K995" s="136"/>
      <c r="L995" s="136"/>
      <c r="M995" s="136"/>
      <c r="N995" s="136"/>
      <c r="O995" s="136"/>
      <c r="P995" s="136"/>
      <c r="Q995" s="136"/>
    </row>
    <row r="996" spans="1:17">
      <c r="A996" s="136"/>
      <c r="B996" s="136"/>
      <c r="C996" s="136"/>
      <c r="D996" s="136"/>
      <c r="E996" s="136"/>
      <c r="F996" s="136"/>
      <c r="G996" s="136"/>
      <c r="H996" s="136"/>
      <c r="I996" s="136"/>
      <c r="J996" s="136"/>
      <c r="K996" s="136"/>
      <c r="L996" s="136"/>
      <c r="M996" s="136"/>
      <c r="N996" s="136"/>
      <c r="O996" s="136"/>
      <c r="P996" s="136"/>
      <c r="Q996" s="136"/>
    </row>
    <row r="997" spans="1:17">
      <c r="A997" s="136"/>
      <c r="B997" s="136"/>
      <c r="C997" s="136"/>
      <c r="D997" s="136"/>
      <c r="E997" s="136"/>
      <c r="F997" s="136"/>
      <c r="G997" s="136"/>
      <c r="H997" s="136"/>
      <c r="I997" s="136"/>
      <c r="J997" s="136"/>
      <c r="K997" s="136"/>
      <c r="L997" s="136"/>
      <c r="M997" s="136"/>
      <c r="N997" s="136"/>
      <c r="O997" s="136"/>
      <c r="P997" s="136"/>
      <c r="Q997" s="136"/>
    </row>
    <row r="998" spans="1:17">
      <c r="A998" s="136"/>
      <c r="B998" s="136"/>
      <c r="C998" s="136"/>
      <c r="D998" s="136"/>
      <c r="E998" s="136"/>
      <c r="F998" s="136"/>
      <c r="G998" s="136"/>
      <c r="H998" s="136"/>
      <c r="I998" s="136"/>
      <c r="J998" s="136"/>
      <c r="K998" s="136"/>
      <c r="L998" s="136"/>
      <c r="M998" s="136"/>
      <c r="N998" s="136"/>
      <c r="O998" s="136"/>
      <c r="P998" s="136"/>
      <c r="Q998" s="136"/>
    </row>
    <row r="999" spans="1:17">
      <c r="A999" s="136"/>
      <c r="B999" s="136"/>
      <c r="C999" s="136"/>
      <c r="D999" s="136"/>
      <c r="E999" s="136"/>
      <c r="F999" s="136"/>
      <c r="G999" s="136"/>
      <c r="H999" s="136"/>
      <c r="I999" s="136"/>
      <c r="J999" s="136"/>
      <c r="K999" s="136"/>
      <c r="L999" s="136"/>
      <c r="M999" s="136"/>
      <c r="N999" s="136"/>
      <c r="O999" s="136"/>
      <c r="P999" s="136"/>
      <c r="Q999" s="136"/>
    </row>
    <row r="1000" spans="1:17">
      <c r="A1000" s="136"/>
      <c r="B1000" s="136"/>
      <c r="C1000" s="136"/>
      <c r="D1000" s="136"/>
      <c r="E1000" s="136"/>
      <c r="F1000" s="136"/>
      <c r="G1000" s="136"/>
      <c r="H1000" s="136"/>
      <c r="I1000" s="136"/>
      <c r="J1000" s="136"/>
      <c r="K1000" s="136"/>
      <c r="L1000" s="136"/>
      <c r="M1000" s="136"/>
      <c r="N1000" s="136"/>
      <c r="O1000" s="136"/>
      <c r="P1000" s="136"/>
      <c r="Q1000" s="136"/>
    </row>
  </sheetData>
  <customSheetViews>
    <customSheetView guid="{AE5C3E29-CDC1-4974-B2AD-DADFE58605FD}" filter="1" showAutoFilter="1">
      <pageMargins left="0.7" right="0.7" top="0.75" bottom="0.75" header="0.3" footer="0.3"/>
      <autoFilter ref="A1:N100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CONTINUIDADES</vt:lpstr>
      <vt:lpstr>APERTURAS</vt:lpstr>
      <vt:lpstr>RESUMEN</vt:lpstr>
      <vt:lpstr>VALIDACIÓN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Hewlett-Packard Company</cp:lastModifiedBy>
  <dcterms:created xsi:type="dcterms:W3CDTF">2023-03-09T21:28:33Z</dcterms:created>
  <dcterms:modified xsi:type="dcterms:W3CDTF">2023-03-09T21:28:33Z</dcterms:modified>
</cp:coreProperties>
</file>